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 activeTab="1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8" i="2" l="1"/>
  <c r="E558" i="2"/>
  <c r="I557" i="2" l="1"/>
  <c r="H557" i="2" s="1"/>
  <c r="I556" i="2"/>
  <c r="H556" i="2" s="1"/>
  <c r="I555" i="2"/>
  <c r="H555" i="2" s="1"/>
  <c r="I554" i="2"/>
  <c r="H554" i="2" s="1"/>
  <c r="I553" i="2"/>
  <c r="H553" i="2" s="1"/>
  <c r="I552" i="2"/>
  <c r="H552" i="2" s="1"/>
  <c r="I551" i="2"/>
  <c r="H551" i="2" s="1"/>
  <c r="I550" i="2"/>
  <c r="H550" i="2" s="1"/>
  <c r="I549" i="2"/>
  <c r="H549" i="2" s="1"/>
  <c r="I548" i="2"/>
  <c r="H548" i="2" s="1"/>
  <c r="I547" i="2"/>
  <c r="H547" i="2" s="1"/>
  <c r="I546" i="2"/>
  <c r="H546" i="2" s="1"/>
  <c r="I545" i="2"/>
  <c r="H545" i="2" s="1"/>
  <c r="I544" i="2"/>
  <c r="H544" i="2" s="1"/>
  <c r="I543" i="2"/>
  <c r="H543" i="2" s="1"/>
  <c r="I542" i="2"/>
  <c r="H542" i="2" s="1"/>
  <c r="I541" i="2"/>
  <c r="H541" i="2" s="1"/>
  <c r="I540" i="2"/>
  <c r="H540" i="2" s="1"/>
  <c r="I539" i="2"/>
  <c r="H539" i="2" s="1"/>
  <c r="I538" i="2"/>
  <c r="H538" i="2" s="1"/>
  <c r="I537" i="2"/>
  <c r="H537" i="2" s="1"/>
  <c r="I536" i="2"/>
  <c r="H536" i="2" s="1"/>
  <c r="I535" i="2"/>
  <c r="H535" i="2" s="1"/>
  <c r="I534" i="2"/>
  <c r="H534" i="2" s="1"/>
  <c r="I533" i="2"/>
  <c r="H533" i="2" s="1"/>
  <c r="I532" i="2"/>
  <c r="H532" i="2" s="1"/>
  <c r="I531" i="2"/>
  <c r="H531" i="2" s="1"/>
  <c r="I530" i="2"/>
  <c r="H530" i="2" s="1"/>
  <c r="I529" i="2"/>
  <c r="H529" i="2" s="1"/>
  <c r="I528" i="2"/>
  <c r="H528" i="2" s="1"/>
  <c r="I527" i="2"/>
  <c r="H527" i="2" s="1"/>
  <c r="I526" i="2"/>
  <c r="H526" i="2" s="1"/>
  <c r="I525" i="2"/>
  <c r="H525" i="2" s="1"/>
  <c r="I524" i="2"/>
  <c r="H524" i="2" s="1"/>
  <c r="I523" i="2"/>
  <c r="H523" i="2" s="1"/>
  <c r="I522" i="2"/>
  <c r="H522" i="2" s="1"/>
  <c r="I521" i="2"/>
  <c r="H521" i="2" s="1"/>
  <c r="I520" i="2"/>
  <c r="H520" i="2" s="1"/>
  <c r="I519" i="2"/>
  <c r="H519" i="2" s="1"/>
  <c r="I518" i="2"/>
  <c r="H518" i="2" s="1"/>
  <c r="I517" i="2"/>
  <c r="H517" i="2" s="1"/>
  <c r="I516" i="2"/>
  <c r="H516" i="2" s="1"/>
  <c r="I515" i="2"/>
  <c r="H515" i="2" s="1"/>
  <c r="I514" i="2"/>
  <c r="H514" i="2" s="1"/>
  <c r="I513" i="2"/>
  <c r="H513" i="2" s="1"/>
  <c r="I512" i="2"/>
  <c r="H512" i="2" s="1"/>
  <c r="I511" i="2"/>
  <c r="H511" i="2" s="1"/>
  <c r="I510" i="2"/>
  <c r="H510" i="2" s="1"/>
  <c r="I509" i="2"/>
  <c r="H509" i="2" s="1"/>
  <c r="I508" i="2"/>
  <c r="H508" i="2" s="1"/>
  <c r="I507" i="2"/>
  <c r="H507" i="2" s="1"/>
  <c r="I506" i="2"/>
  <c r="H506" i="2" s="1"/>
  <c r="I505" i="2"/>
  <c r="H505" i="2" s="1"/>
  <c r="I504" i="2"/>
  <c r="H504" i="2" s="1"/>
  <c r="I503" i="2"/>
  <c r="H503" i="2" s="1"/>
  <c r="I502" i="2"/>
  <c r="H502" i="2" s="1"/>
  <c r="I501" i="2"/>
  <c r="H501" i="2" s="1"/>
  <c r="I500" i="2"/>
  <c r="H500" i="2" s="1"/>
  <c r="I499" i="2"/>
  <c r="H499" i="2" s="1"/>
  <c r="I498" i="2"/>
  <c r="H498" i="2" s="1"/>
  <c r="I497" i="2"/>
  <c r="H497" i="2" s="1"/>
  <c r="I496" i="2"/>
  <c r="H496" i="2" s="1"/>
  <c r="I495" i="2"/>
  <c r="H495" i="2" s="1"/>
  <c r="I494" i="2"/>
  <c r="H494" i="2" s="1"/>
  <c r="I493" i="2"/>
  <c r="H493" i="2" s="1"/>
  <c r="I492" i="2"/>
  <c r="H492" i="2" s="1"/>
  <c r="I491" i="2"/>
  <c r="H491" i="2" s="1"/>
  <c r="I490" i="2"/>
  <c r="H490" i="2" s="1"/>
  <c r="I489" i="2"/>
  <c r="H489" i="2" s="1"/>
  <c r="I488" i="2"/>
  <c r="H488" i="2" s="1"/>
  <c r="I487" i="2"/>
  <c r="H487" i="2" s="1"/>
  <c r="I486" i="2"/>
  <c r="H486" i="2" s="1"/>
  <c r="I485" i="2"/>
  <c r="H485" i="2" s="1"/>
  <c r="I484" i="2"/>
  <c r="H484" i="2" s="1"/>
  <c r="I483" i="2"/>
  <c r="H483" i="2" s="1"/>
  <c r="I482" i="2"/>
  <c r="I481" i="2"/>
  <c r="H481" i="2" s="1"/>
  <c r="I480" i="2"/>
  <c r="H480" i="2" s="1"/>
  <c r="I479" i="2"/>
  <c r="H479" i="2" s="1"/>
  <c r="I478" i="2"/>
  <c r="H478" i="2" s="1"/>
  <c r="I477" i="2"/>
  <c r="H477" i="2" s="1"/>
  <c r="I476" i="2"/>
  <c r="H476" i="2" s="1"/>
  <c r="I475" i="2"/>
  <c r="H475" i="2" s="1"/>
  <c r="I474" i="2"/>
  <c r="H474" i="2" s="1"/>
  <c r="I473" i="2"/>
  <c r="H473" i="2" s="1"/>
  <c r="I472" i="2"/>
  <c r="H472" i="2" s="1"/>
  <c r="I471" i="2"/>
  <c r="H471" i="2" s="1"/>
  <c r="I470" i="2"/>
  <c r="H470" i="2" s="1"/>
  <c r="I469" i="2"/>
  <c r="H469" i="2" s="1"/>
  <c r="I468" i="2"/>
  <c r="H468" i="2" s="1"/>
  <c r="I467" i="2"/>
  <c r="H467" i="2" s="1"/>
  <c r="I466" i="2"/>
  <c r="H466" i="2" s="1"/>
  <c r="I465" i="2"/>
  <c r="H465" i="2" s="1"/>
  <c r="I464" i="2"/>
  <c r="H464" i="2" s="1"/>
  <c r="I463" i="2"/>
  <c r="H463" i="2" s="1"/>
  <c r="I462" i="2"/>
  <c r="H462" i="2" s="1"/>
  <c r="I461" i="2"/>
  <c r="H461" i="2" s="1"/>
  <c r="I460" i="2"/>
  <c r="H460" i="2" s="1"/>
  <c r="I459" i="2"/>
  <c r="H459" i="2" s="1"/>
  <c r="I458" i="2"/>
  <c r="H458" i="2" s="1"/>
  <c r="I457" i="2"/>
  <c r="H457" i="2" s="1"/>
  <c r="I456" i="2"/>
  <c r="H456" i="2" s="1"/>
  <c r="I455" i="2"/>
  <c r="H455" i="2" s="1"/>
  <c r="I454" i="2"/>
  <c r="H454" i="2" s="1"/>
  <c r="I453" i="2"/>
  <c r="H453" i="2" s="1"/>
  <c r="I452" i="2"/>
  <c r="H452" i="2" s="1"/>
  <c r="I451" i="2"/>
  <c r="H451" i="2" s="1"/>
  <c r="I450" i="2"/>
  <c r="H450" i="2" s="1"/>
  <c r="I449" i="2"/>
  <c r="H449" i="2" s="1"/>
  <c r="I448" i="2"/>
  <c r="H448" i="2" s="1"/>
  <c r="I447" i="2"/>
  <c r="H447" i="2" s="1"/>
  <c r="I446" i="2"/>
  <c r="H446" i="2" s="1"/>
  <c r="I445" i="2"/>
  <c r="H445" i="2" s="1"/>
  <c r="I444" i="2"/>
  <c r="H444" i="2" s="1"/>
  <c r="I443" i="2"/>
  <c r="H443" i="2" s="1"/>
  <c r="I442" i="2"/>
  <c r="H442" i="2" s="1"/>
  <c r="I441" i="2"/>
  <c r="H441" i="2" s="1"/>
  <c r="I440" i="2"/>
  <c r="H440" i="2" s="1"/>
  <c r="I439" i="2"/>
  <c r="H439" i="2" s="1"/>
  <c r="I438" i="2"/>
  <c r="H438" i="2" s="1"/>
  <c r="I437" i="2"/>
  <c r="H437" i="2" s="1"/>
  <c r="I436" i="2"/>
  <c r="H436" i="2" s="1"/>
  <c r="I435" i="2"/>
  <c r="H435" i="2" s="1"/>
  <c r="I434" i="2"/>
  <c r="H434" i="2" s="1"/>
  <c r="I433" i="2"/>
  <c r="H433" i="2" s="1"/>
  <c r="I432" i="2"/>
  <c r="H432" i="2" s="1"/>
  <c r="I431" i="2"/>
  <c r="H431" i="2" s="1"/>
  <c r="I430" i="2"/>
  <c r="H430" i="2" s="1"/>
  <c r="I429" i="2"/>
  <c r="H429" i="2" s="1"/>
  <c r="I428" i="2"/>
  <c r="H428" i="2" s="1"/>
  <c r="I427" i="2"/>
  <c r="H427" i="2" s="1"/>
  <c r="I426" i="2"/>
  <c r="H426" i="2" s="1"/>
  <c r="I425" i="2"/>
  <c r="H425" i="2" s="1"/>
  <c r="I424" i="2"/>
  <c r="H424" i="2" s="1"/>
  <c r="I423" i="2"/>
  <c r="H423" i="2" s="1"/>
  <c r="I422" i="2"/>
  <c r="H422" i="2" s="1"/>
  <c r="I421" i="2"/>
  <c r="H421" i="2" s="1"/>
  <c r="I420" i="2"/>
  <c r="H420" i="2" s="1"/>
  <c r="I419" i="2"/>
  <c r="H419" i="2" s="1"/>
  <c r="I418" i="2"/>
  <c r="H418" i="2" s="1"/>
  <c r="I417" i="2"/>
  <c r="H417" i="2" s="1"/>
  <c r="I416" i="2"/>
  <c r="H416" i="2" s="1"/>
  <c r="I415" i="2"/>
  <c r="H415" i="2" s="1"/>
  <c r="I414" i="2"/>
  <c r="H414" i="2" s="1"/>
  <c r="I413" i="2"/>
  <c r="H413" i="2" s="1"/>
  <c r="I412" i="2"/>
  <c r="H412" i="2" s="1"/>
  <c r="I411" i="2"/>
  <c r="H411" i="2" s="1"/>
  <c r="I410" i="2"/>
  <c r="H410" i="2" s="1"/>
  <c r="I409" i="2"/>
  <c r="H409" i="2" s="1"/>
  <c r="I408" i="2"/>
  <c r="H408" i="2" s="1"/>
  <c r="I407" i="2"/>
  <c r="H407" i="2" s="1"/>
  <c r="I406" i="2"/>
  <c r="H406" i="2" s="1"/>
  <c r="I405" i="2"/>
  <c r="H405" i="2" s="1"/>
  <c r="I404" i="2"/>
  <c r="H404" i="2" s="1"/>
  <c r="I403" i="2"/>
  <c r="H403" i="2" s="1"/>
  <c r="I402" i="2"/>
  <c r="H402" i="2" s="1"/>
  <c r="I401" i="2"/>
  <c r="H401" i="2" s="1"/>
  <c r="I400" i="2"/>
  <c r="H400" i="2" s="1"/>
  <c r="I399" i="2"/>
  <c r="H399" i="2" s="1"/>
  <c r="I398" i="2"/>
  <c r="H398" i="2" s="1"/>
  <c r="I397" i="2"/>
  <c r="H397" i="2" s="1"/>
  <c r="I396" i="2"/>
  <c r="H396" i="2" s="1"/>
  <c r="I395" i="2"/>
  <c r="H395" i="2" s="1"/>
  <c r="I394" i="2"/>
  <c r="H394" i="2" s="1"/>
  <c r="I393" i="2"/>
  <c r="H393" i="2" s="1"/>
  <c r="I392" i="2"/>
  <c r="H392" i="2" s="1"/>
  <c r="I391" i="2"/>
  <c r="H391" i="2" s="1"/>
  <c r="I390" i="2"/>
  <c r="H390" i="2" s="1"/>
  <c r="I389" i="2"/>
  <c r="H389" i="2" s="1"/>
  <c r="I388" i="2"/>
  <c r="H388" i="2" s="1"/>
  <c r="I387" i="2"/>
  <c r="H387" i="2" s="1"/>
  <c r="I386" i="2"/>
  <c r="H386" i="2" s="1"/>
  <c r="I385" i="2"/>
  <c r="H385" i="2" s="1"/>
  <c r="I384" i="2"/>
  <c r="H384" i="2" s="1"/>
  <c r="I383" i="2"/>
  <c r="H383" i="2" s="1"/>
  <c r="I382" i="2"/>
  <c r="H382" i="2" s="1"/>
  <c r="I381" i="2"/>
  <c r="H381" i="2" s="1"/>
  <c r="I380" i="2"/>
  <c r="H380" i="2" s="1"/>
  <c r="I379" i="2"/>
  <c r="H379" i="2" s="1"/>
  <c r="I378" i="2"/>
  <c r="H378" i="2" s="1"/>
  <c r="I377" i="2"/>
  <c r="H377" i="2" s="1"/>
  <c r="I376" i="2"/>
  <c r="H376" i="2" s="1"/>
  <c r="I375" i="2"/>
  <c r="H375" i="2" s="1"/>
  <c r="I374" i="2"/>
  <c r="H374" i="2" s="1"/>
  <c r="I373" i="2"/>
  <c r="H373" i="2" s="1"/>
  <c r="I372" i="2"/>
  <c r="H372" i="2" s="1"/>
  <c r="I371" i="2"/>
  <c r="H371" i="2" s="1"/>
  <c r="I370" i="2"/>
  <c r="H370" i="2" s="1"/>
  <c r="I369" i="2"/>
  <c r="H369" i="2" s="1"/>
  <c r="I368" i="2"/>
  <c r="H368" i="2" s="1"/>
  <c r="I367" i="2"/>
  <c r="H367" i="2" s="1"/>
  <c r="I366" i="2"/>
  <c r="H366" i="2" s="1"/>
  <c r="I365" i="2"/>
  <c r="H365" i="2" s="1"/>
  <c r="I364" i="2"/>
  <c r="H364" i="2" s="1"/>
  <c r="I363" i="2"/>
  <c r="H363" i="2" s="1"/>
  <c r="I362" i="2"/>
  <c r="H362" i="2" s="1"/>
  <c r="I361" i="2"/>
  <c r="H361" i="2" s="1"/>
  <c r="I360" i="2"/>
  <c r="H360" i="2" s="1"/>
  <c r="I359" i="2"/>
  <c r="H359" i="2" s="1"/>
  <c r="I358" i="2"/>
  <c r="H358" i="2" s="1"/>
  <c r="I357" i="2"/>
  <c r="H357" i="2" s="1"/>
  <c r="I356" i="2"/>
  <c r="H356" i="2" s="1"/>
  <c r="I355" i="2"/>
  <c r="H355" i="2" s="1"/>
  <c r="I354" i="2"/>
  <c r="H354" i="2" s="1"/>
  <c r="I353" i="2"/>
  <c r="H353" i="2" s="1"/>
  <c r="I352" i="2"/>
  <c r="H352" i="2" s="1"/>
  <c r="I351" i="2"/>
  <c r="H351" i="2" s="1"/>
  <c r="I350" i="2"/>
  <c r="H350" i="2" s="1"/>
  <c r="I349" i="2"/>
  <c r="H349" i="2" s="1"/>
  <c r="I348" i="2"/>
  <c r="H348" i="2" s="1"/>
  <c r="I347" i="2"/>
  <c r="H347" i="2" s="1"/>
  <c r="I346" i="2"/>
  <c r="H346" i="2" s="1"/>
  <c r="I345" i="2"/>
  <c r="H345" i="2" s="1"/>
  <c r="I344" i="2"/>
  <c r="H344" i="2" s="1"/>
  <c r="I343" i="2"/>
  <c r="H343" i="2" s="1"/>
  <c r="I342" i="2"/>
  <c r="H342" i="2" s="1"/>
  <c r="I341" i="2"/>
  <c r="H341" i="2" s="1"/>
  <c r="I340" i="2"/>
  <c r="H340" i="2" s="1"/>
  <c r="I339" i="2"/>
  <c r="H339" i="2" s="1"/>
  <c r="I338" i="2"/>
  <c r="H338" i="2" s="1"/>
  <c r="I337" i="2"/>
  <c r="H337" i="2" s="1"/>
  <c r="I336" i="2"/>
  <c r="H336" i="2" s="1"/>
  <c r="I335" i="2"/>
  <c r="H335" i="2" s="1"/>
  <c r="I334" i="2"/>
  <c r="H334" i="2" s="1"/>
  <c r="I333" i="2"/>
  <c r="H333" i="2" s="1"/>
  <c r="I332" i="2"/>
  <c r="H332" i="2" s="1"/>
  <c r="I331" i="2"/>
  <c r="H331" i="2" s="1"/>
  <c r="I330" i="2"/>
  <c r="H330" i="2" s="1"/>
  <c r="I329" i="2"/>
  <c r="H329" i="2" s="1"/>
  <c r="I328" i="2"/>
  <c r="H328" i="2" s="1"/>
  <c r="I327" i="2"/>
  <c r="H327" i="2" s="1"/>
  <c r="I326" i="2"/>
  <c r="H326" i="2" s="1"/>
  <c r="I325" i="2"/>
  <c r="H325" i="2" s="1"/>
  <c r="I324" i="2"/>
  <c r="H324" i="2" s="1"/>
  <c r="I323" i="2"/>
  <c r="H323" i="2" s="1"/>
  <c r="I322" i="2"/>
  <c r="H322" i="2" s="1"/>
  <c r="I321" i="2"/>
  <c r="H321" i="2" s="1"/>
  <c r="I320" i="2"/>
  <c r="H320" i="2" s="1"/>
  <c r="I319" i="2"/>
  <c r="H319" i="2" s="1"/>
  <c r="I318" i="2"/>
  <c r="H318" i="2" s="1"/>
  <c r="I317" i="2"/>
  <c r="H317" i="2" s="1"/>
  <c r="I316" i="2"/>
  <c r="H316" i="2" s="1"/>
  <c r="I315" i="2"/>
  <c r="H315" i="2" s="1"/>
  <c r="I314" i="2"/>
  <c r="H314" i="2" s="1"/>
  <c r="I313" i="2"/>
  <c r="H313" i="2" s="1"/>
  <c r="I312" i="2"/>
  <c r="H312" i="2" s="1"/>
  <c r="I311" i="2"/>
  <c r="H311" i="2" s="1"/>
  <c r="I310" i="2"/>
  <c r="H310" i="2" s="1"/>
  <c r="I309" i="2"/>
  <c r="H309" i="2" s="1"/>
  <c r="I308" i="2"/>
  <c r="H308" i="2" s="1"/>
  <c r="I307" i="2"/>
  <c r="H307" i="2" s="1"/>
  <c r="I306" i="2"/>
  <c r="H306" i="2" s="1"/>
  <c r="I305" i="2"/>
  <c r="H305" i="2" s="1"/>
  <c r="I304" i="2"/>
  <c r="H304" i="2" s="1"/>
  <c r="I303" i="2"/>
  <c r="H303" i="2" s="1"/>
  <c r="I302" i="2"/>
  <c r="H302" i="2" s="1"/>
  <c r="I301" i="2"/>
  <c r="H301" i="2" s="1"/>
  <c r="I300" i="2"/>
  <c r="H300" i="2" s="1"/>
  <c r="I299" i="2"/>
  <c r="H299" i="2" s="1"/>
  <c r="I298" i="2"/>
  <c r="H298" i="2" s="1"/>
  <c r="I297" i="2"/>
  <c r="H297" i="2" s="1"/>
  <c r="I296" i="2"/>
  <c r="H296" i="2" s="1"/>
  <c r="I295" i="2"/>
  <c r="H295" i="2" s="1"/>
  <c r="I294" i="2"/>
  <c r="H294" i="2" s="1"/>
  <c r="I293" i="2"/>
  <c r="H293" i="2" s="1"/>
  <c r="I292" i="2"/>
  <c r="H292" i="2" s="1"/>
  <c r="I291" i="2"/>
  <c r="H291" i="2" s="1"/>
  <c r="I290" i="2"/>
  <c r="H290" i="2" s="1"/>
  <c r="I289" i="2"/>
  <c r="H289" i="2" s="1"/>
  <c r="I288" i="2"/>
  <c r="H288" i="2" s="1"/>
  <c r="I287" i="2"/>
  <c r="H287" i="2" s="1"/>
  <c r="I286" i="2"/>
  <c r="H286" i="2" s="1"/>
  <c r="I285" i="2"/>
  <c r="H285" i="2" s="1"/>
  <c r="I284" i="2"/>
  <c r="H284" i="2" s="1"/>
  <c r="I283" i="2"/>
  <c r="H283" i="2" s="1"/>
  <c r="I282" i="2"/>
  <c r="H282" i="2" s="1"/>
  <c r="I281" i="2"/>
  <c r="H281" i="2" s="1"/>
  <c r="I280" i="2"/>
  <c r="H280" i="2" s="1"/>
  <c r="I279" i="2"/>
  <c r="H279" i="2" s="1"/>
  <c r="I278" i="2"/>
  <c r="H278" i="2" s="1"/>
  <c r="I277" i="2"/>
  <c r="H277" i="2" s="1"/>
  <c r="I276" i="2"/>
  <c r="H276" i="2" s="1"/>
  <c r="I275" i="2"/>
  <c r="H275" i="2" s="1"/>
  <c r="I274" i="2"/>
  <c r="H274" i="2" s="1"/>
  <c r="I273" i="2"/>
  <c r="H273" i="2" s="1"/>
  <c r="I272" i="2"/>
  <c r="H272" i="2" s="1"/>
  <c r="I271" i="2"/>
  <c r="H271" i="2" s="1"/>
  <c r="I270" i="2"/>
  <c r="H270" i="2" s="1"/>
  <c r="I269" i="2"/>
  <c r="H269" i="2" s="1"/>
  <c r="I268" i="2"/>
  <c r="H268" i="2" s="1"/>
  <c r="I267" i="2"/>
  <c r="H267" i="2" s="1"/>
  <c r="I266" i="2"/>
  <c r="H266" i="2" s="1"/>
  <c r="I265" i="2"/>
  <c r="H265" i="2" s="1"/>
  <c r="I264" i="2"/>
  <c r="H264" i="2" s="1"/>
  <c r="I263" i="2"/>
  <c r="H263" i="2" s="1"/>
  <c r="I262" i="2"/>
  <c r="H262" i="2" s="1"/>
  <c r="I261" i="2"/>
  <c r="H261" i="2" s="1"/>
  <c r="I260" i="2"/>
  <c r="H260" i="2" s="1"/>
  <c r="I259" i="2"/>
  <c r="H259" i="2" s="1"/>
  <c r="I258" i="2"/>
  <c r="H258" i="2" s="1"/>
  <c r="I257" i="2"/>
  <c r="H257" i="2" s="1"/>
  <c r="I256" i="2"/>
  <c r="H256" i="2" s="1"/>
  <c r="I255" i="2"/>
  <c r="H255" i="2" s="1"/>
  <c r="I254" i="2"/>
  <c r="H254" i="2" s="1"/>
  <c r="I253" i="2"/>
  <c r="H253" i="2" s="1"/>
  <c r="I252" i="2"/>
  <c r="H252" i="2" s="1"/>
  <c r="I251" i="2"/>
  <c r="H251" i="2" s="1"/>
  <c r="I250" i="2"/>
  <c r="H250" i="2" s="1"/>
  <c r="I249" i="2"/>
  <c r="H249" i="2" s="1"/>
  <c r="I248" i="2"/>
  <c r="H248" i="2" s="1"/>
  <c r="I247" i="2"/>
  <c r="H247" i="2" s="1"/>
  <c r="I246" i="2"/>
  <c r="H246" i="2" s="1"/>
  <c r="I245" i="2"/>
  <c r="H245" i="2" s="1"/>
  <c r="I244" i="2"/>
  <c r="H244" i="2" s="1"/>
  <c r="I243" i="2"/>
  <c r="H243" i="2" s="1"/>
  <c r="I242" i="2"/>
  <c r="H242" i="2" s="1"/>
  <c r="I241" i="2"/>
  <c r="H241" i="2" s="1"/>
  <c r="I240" i="2"/>
  <c r="H240" i="2" s="1"/>
  <c r="I239" i="2"/>
  <c r="H239" i="2" s="1"/>
  <c r="I238" i="2"/>
  <c r="H238" i="2" s="1"/>
  <c r="I237" i="2"/>
  <c r="H237" i="2" s="1"/>
  <c r="I236" i="2"/>
  <c r="H236" i="2" s="1"/>
  <c r="I235" i="2"/>
  <c r="H235" i="2" s="1"/>
  <c r="I234" i="2"/>
  <c r="H234" i="2" s="1"/>
  <c r="I233" i="2"/>
  <c r="H233" i="2" s="1"/>
  <c r="I232" i="2"/>
  <c r="H232" i="2" s="1"/>
  <c r="I231" i="2"/>
  <c r="H231" i="2" s="1"/>
  <c r="I230" i="2"/>
  <c r="H230" i="2" s="1"/>
  <c r="I229" i="2"/>
  <c r="H229" i="2" s="1"/>
  <c r="I228" i="2"/>
  <c r="H228" i="2" s="1"/>
  <c r="I227" i="2"/>
  <c r="H227" i="2" s="1"/>
  <c r="I226" i="2"/>
  <c r="H226" i="2" s="1"/>
  <c r="I225" i="2"/>
  <c r="H225" i="2" s="1"/>
  <c r="I224" i="2"/>
  <c r="H224" i="2" s="1"/>
  <c r="I223" i="2"/>
  <c r="H223" i="2" s="1"/>
  <c r="I222" i="2"/>
  <c r="H222" i="2" s="1"/>
  <c r="I221" i="2"/>
  <c r="H221" i="2" s="1"/>
  <c r="I220" i="2"/>
  <c r="H220" i="2" s="1"/>
  <c r="I219" i="2"/>
  <c r="H219" i="2" s="1"/>
  <c r="I218" i="2"/>
  <c r="H218" i="2" s="1"/>
  <c r="I217" i="2"/>
  <c r="H217" i="2" s="1"/>
  <c r="I216" i="2"/>
  <c r="H216" i="2" s="1"/>
  <c r="I215" i="2"/>
  <c r="H215" i="2" s="1"/>
  <c r="I214" i="2"/>
  <c r="H214" i="2" s="1"/>
  <c r="I213" i="2"/>
  <c r="H213" i="2" s="1"/>
  <c r="I212" i="2"/>
  <c r="H212" i="2" s="1"/>
  <c r="I211" i="2"/>
  <c r="H211" i="2" s="1"/>
  <c r="I210" i="2"/>
  <c r="H210" i="2" s="1"/>
  <c r="I209" i="2"/>
  <c r="H209" i="2" s="1"/>
  <c r="I208" i="2"/>
  <c r="H208" i="2" s="1"/>
  <c r="I207" i="2"/>
  <c r="H207" i="2" s="1"/>
  <c r="I206" i="2"/>
  <c r="H206" i="2" s="1"/>
  <c r="I205" i="2"/>
  <c r="H205" i="2" s="1"/>
  <c r="I204" i="2"/>
  <c r="H204" i="2" s="1"/>
  <c r="I203" i="2"/>
  <c r="H203" i="2" s="1"/>
  <c r="I202" i="2"/>
  <c r="H202" i="2" s="1"/>
  <c r="I201" i="2"/>
  <c r="H201" i="2" s="1"/>
  <c r="I200" i="2"/>
  <c r="H200" i="2" s="1"/>
  <c r="I199" i="2"/>
  <c r="H199" i="2" s="1"/>
  <c r="I198" i="2"/>
  <c r="H198" i="2" s="1"/>
  <c r="I197" i="2"/>
  <c r="H197" i="2" s="1"/>
  <c r="I196" i="2"/>
  <c r="H196" i="2" s="1"/>
  <c r="I195" i="2"/>
  <c r="H195" i="2" s="1"/>
  <c r="I194" i="2"/>
  <c r="H194" i="2" s="1"/>
  <c r="I193" i="2"/>
  <c r="H193" i="2" s="1"/>
  <c r="I192" i="2"/>
  <c r="H192" i="2" s="1"/>
  <c r="I191" i="2"/>
  <c r="H191" i="2" s="1"/>
  <c r="I190" i="2"/>
  <c r="H190" i="2" s="1"/>
  <c r="I189" i="2"/>
  <c r="H189" i="2" s="1"/>
  <c r="I188" i="2"/>
  <c r="H188" i="2" s="1"/>
  <c r="I187" i="2"/>
  <c r="H187" i="2" s="1"/>
  <c r="I186" i="2"/>
  <c r="H186" i="2" s="1"/>
  <c r="I185" i="2"/>
  <c r="H185" i="2" s="1"/>
  <c r="I184" i="2"/>
  <c r="H184" i="2" s="1"/>
  <c r="I183" i="2"/>
  <c r="H183" i="2" s="1"/>
  <c r="I182" i="2"/>
  <c r="H182" i="2" s="1"/>
  <c r="I181" i="2"/>
  <c r="H181" i="2" s="1"/>
  <c r="I180" i="2"/>
  <c r="H180" i="2" s="1"/>
  <c r="I179" i="2"/>
  <c r="H179" i="2" s="1"/>
  <c r="I178" i="2"/>
  <c r="H178" i="2" s="1"/>
  <c r="I177" i="2"/>
  <c r="H177" i="2" s="1"/>
  <c r="I176" i="2"/>
  <c r="H176" i="2" s="1"/>
  <c r="I175" i="2"/>
  <c r="H175" i="2" s="1"/>
  <c r="I174" i="2"/>
  <c r="H174" i="2" s="1"/>
  <c r="I173" i="2"/>
  <c r="H173" i="2" s="1"/>
  <c r="I172" i="2"/>
  <c r="H172" i="2" s="1"/>
  <c r="I171" i="2"/>
  <c r="H171" i="2" s="1"/>
  <c r="I170" i="2"/>
  <c r="H170" i="2" s="1"/>
  <c r="I169" i="2"/>
  <c r="H169" i="2" s="1"/>
  <c r="I168" i="2"/>
  <c r="H168" i="2" s="1"/>
  <c r="I167" i="2"/>
  <c r="H167" i="2" s="1"/>
  <c r="I166" i="2"/>
  <c r="H166" i="2" s="1"/>
  <c r="I165" i="2"/>
  <c r="H165" i="2" s="1"/>
  <c r="I164" i="2"/>
  <c r="H164" i="2" s="1"/>
  <c r="I163" i="2"/>
  <c r="H163" i="2" s="1"/>
  <c r="I162" i="2"/>
  <c r="H162" i="2" s="1"/>
  <c r="I161" i="2"/>
  <c r="H161" i="2" s="1"/>
  <c r="I160" i="2"/>
  <c r="H160" i="2" s="1"/>
  <c r="I159" i="2"/>
  <c r="H159" i="2" s="1"/>
  <c r="I158" i="2"/>
  <c r="H158" i="2" s="1"/>
  <c r="I157" i="2"/>
  <c r="H157" i="2" s="1"/>
  <c r="I156" i="2"/>
  <c r="H156" i="2" s="1"/>
  <c r="I155" i="2"/>
  <c r="H155" i="2" s="1"/>
  <c r="I154" i="2"/>
  <c r="H154" i="2" s="1"/>
  <c r="I153" i="2"/>
  <c r="H153" i="2" s="1"/>
  <c r="I152" i="2"/>
  <c r="H152" i="2" s="1"/>
  <c r="I151" i="2"/>
  <c r="H151" i="2" s="1"/>
  <c r="I150" i="2"/>
  <c r="H150" i="2" s="1"/>
  <c r="I149" i="2"/>
  <c r="H149" i="2" s="1"/>
  <c r="I148" i="2"/>
  <c r="H148" i="2" s="1"/>
  <c r="I147" i="2"/>
  <c r="H147" i="2" s="1"/>
  <c r="I146" i="2"/>
  <c r="H146" i="2" s="1"/>
  <c r="I145" i="2"/>
  <c r="H145" i="2" s="1"/>
  <c r="I144" i="2"/>
  <c r="H144" i="2" s="1"/>
  <c r="I143" i="2"/>
  <c r="H143" i="2" s="1"/>
  <c r="I142" i="2"/>
  <c r="H142" i="2" s="1"/>
  <c r="I141" i="2"/>
  <c r="H141" i="2" s="1"/>
  <c r="I140" i="2"/>
  <c r="H140" i="2" s="1"/>
  <c r="I139" i="2"/>
  <c r="H139" i="2" s="1"/>
  <c r="I138" i="2"/>
  <c r="H138" i="2" s="1"/>
  <c r="I137" i="2"/>
  <c r="H137" i="2" s="1"/>
  <c r="I136" i="2"/>
  <c r="H136" i="2" s="1"/>
  <c r="I135" i="2"/>
  <c r="H135" i="2" s="1"/>
  <c r="I134" i="2"/>
  <c r="H134" i="2" s="1"/>
  <c r="I133" i="2"/>
  <c r="H133" i="2" s="1"/>
  <c r="I132" i="2"/>
  <c r="H132" i="2" s="1"/>
  <c r="I131" i="2"/>
  <c r="H131" i="2" s="1"/>
  <c r="I130" i="2"/>
  <c r="H130" i="2" s="1"/>
  <c r="I129" i="2"/>
  <c r="H129" i="2" s="1"/>
  <c r="I128" i="2"/>
  <c r="H128" i="2" s="1"/>
  <c r="I127" i="2"/>
  <c r="H127" i="2" s="1"/>
  <c r="I126" i="2"/>
  <c r="H126" i="2" s="1"/>
  <c r="I125" i="2"/>
  <c r="H125" i="2" s="1"/>
  <c r="I124" i="2"/>
  <c r="H124" i="2" s="1"/>
  <c r="I123" i="2"/>
  <c r="H123" i="2" s="1"/>
  <c r="I122" i="2"/>
  <c r="H122" i="2" s="1"/>
  <c r="I121" i="2"/>
  <c r="H121" i="2" s="1"/>
  <c r="I120" i="2"/>
  <c r="H120" i="2" s="1"/>
  <c r="I119" i="2"/>
  <c r="H119" i="2" s="1"/>
  <c r="I118" i="2"/>
  <c r="H118" i="2" s="1"/>
  <c r="I117" i="2"/>
  <c r="H117" i="2" s="1"/>
  <c r="I116" i="2"/>
  <c r="H116" i="2" s="1"/>
  <c r="I115" i="2"/>
  <c r="H115" i="2" s="1"/>
  <c r="I114" i="2"/>
  <c r="H114" i="2" s="1"/>
  <c r="I113" i="2"/>
  <c r="H113" i="2" s="1"/>
  <c r="I112" i="2"/>
  <c r="H112" i="2" s="1"/>
  <c r="I111" i="2"/>
  <c r="H111" i="2" s="1"/>
  <c r="I110" i="2"/>
  <c r="H110" i="2" s="1"/>
  <c r="I109" i="2"/>
  <c r="H109" i="2" s="1"/>
  <c r="I108" i="2"/>
  <c r="H108" i="2" s="1"/>
  <c r="I107" i="2"/>
  <c r="H107" i="2" s="1"/>
  <c r="I106" i="2"/>
  <c r="H106" i="2" s="1"/>
  <c r="I105" i="2"/>
  <c r="H105" i="2" s="1"/>
  <c r="I104" i="2"/>
  <c r="H104" i="2" s="1"/>
  <c r="I103" i="2"/>
  <c r="H103" i="2" s="1"/>
  <c r="I102" i="2"/>
  <c r="H102" i="2" s="1"/>
  <c r="I101" i="2"/>
  <c r="H101" i="2" s="1"/>
  <c r="I100" i="2"/>
  <c r="H100" i="2" s="1"/>
  <c r="I99" i="2"/>
  <c r="H99" i="2" s="1"/>
  <c r="I98" i="2"/>
  <c r="H98" i="2" s="1"/>
  <c r="I97" i="2"/>
  <c r="H97" i="2" s="1"/>
  <c r="I96" i="2"/>
  <c r="H96" i="2" s="1"/>
  <c r="I95" i="2"/>
  <c r="H95" i="2" s="1"/>
  <c r="I94" i="2"/>
  <c r="H94" i="2" s="1"/>
  <c r="I93" i="2"/>
  <c r="H93" i="2" s="1"/>
  <c r="I92" i="2"/>
  <c r="H92" i="2" s="1"/>
  <c r="I91" i="2"/>
  <c r="H91" i="2" s="1"/>
  <c r="I90" i="2"/>
  <c r="H90" i="2" s="1"/>
  <c r="I89" i="2"/>
  <c r="H89" i="2" s="1"/>
  <c r="I88" i="2"/>
  <c r="H88" i="2" s="1"/>
  <c r="I87" i="2"/>
  <c r="H87" i="2" s="1"/>
  <c r="I86" i="2"/>
  <c r="H86" i="2" s="1"/>
  <c r="I85" i="2"/>
  <c r="H85" i="2" s="1"/>
  <c r="I84" i="2"/>
  <c r="H84" i="2" s="1"/>
  <c r="I83" i="2"/>
  <c r="H83" i="2" s="1"/>
  <c r="I82" i="2"/>
  <c r="H82" i="2" s="1"/>
  <c r="I81" i="2"/>
  <c r="H81" i="2" s="1"/>
  <c r="I80" i="2"/>
  <c r="H80" i="2" s="1"/>
  <c r="I79" i="2"/>
  <c r="H79" i="2" s="1"/>
  <c r="I78" i="2"/>
  <c r="H78" i="2" s="1"/>
  <c r="I77" i="2"/>
  <c r="H77" i="2" s="1"/>
  <c r="I76" i="2"/>
  <c r="H76" i="2" s="1"/>
  <c r="I75" i="2"/>
  <c r="H75" i="2" s="1"/>
  <c r="I74" i="2"/>
  <c r="H74" i="2" s="1"/>
  <c r="I73" i="2"/>
  <c r="H73" i="2" s="1"/>
  <c r="I72" i="2"/>
  <c r="H72" i="2" s="1"/>
  <c r="I71" i="2"/>
  <c r="H71" i="2" s="1"/>
  <c r="I70" i="2"/>
  <c r="H70" i="2" s="1"/>
  <c r="I69" i="2"/>
  <c r="H69" i="2" s="1"/>
  <c r="I68" i="2"/>
  <c r="H68" i="2" s="1"/>
  <c r="I67" i="2"/>
  <c r="H67" i="2" s="1"/>
  <c r="I66" i="2"/>
  <c r="H66" i="2" s="1"/>
  <c r="I65" i="2"/>
  <c r="H65" i="2" s="1"/>
  <c r="I64" i="2"/>
  <c r="H64" i="2" s="1"/>
  <c r="I63" i="2"/>
  <c r="H63" i="2" s="1"/>
  <c r="I62" i="2"/>
  <c r="H62" i="2" s="1"/>
  <c r="I61" i="2"/>
  <c r="H61" i="2" s="1"/>
  <c r="I60" i="2"/>
  <c r="H60" i="2" s="1"/>
  <c r="I59" i="2"/>
  <c r="H59" i="2" s="1"/>
  <c r="I58" i="2"/>
  <c r="H58" i="2" s="1"/>
  <c r="I57" i="2"/>
  <c r="H57" i="2" s="1"/>
  <c r="I56" i="2"/>
  <c r="H56" i="2" s="1"/>
  <c r="I55" i="2"/>
  <c r="H55" i="2" s="1"/>
  <c r="I54" i="2"/>
  <c r="H54" i="2" s="1"/>
  <c r="I53" i="2"/>
  <c r="H53" i="2" s="1"/>
  <c r="I52" i="2"/>
  <c r="H52" i="2" s="1"/>
  <c r="I51" i="2"/>
  <c r="H51" i="2" s="1"/>
  <c r="I50" i="2"/>
  <c r="H50" i="2" s="1"/>
  <c r="I49" i="2"/>
  <c r="H49" i="2" s="1"/>
  <c r="I48" i="2"/>
  <c r="H48" i="2" s="1"/>
  <c r="I47" i="2"/>
  <c r="H47" i="2" s="1"/>
  <c r="I46" i="2"/>
  <c r="H46" i="2" s="1"/>
  <c r="I45" i="2"/>
  <c r="H45" i="2" s="1"/>
  <c r="I44" i="2"/>
  <c r="H44" i="2" s="1"/>
  <c r="I43" i="2"/>
  <c r="H43" i="2" s="1"/>
  <c r="I42" i="2"/>
  <c r="H42" i="2" s="1"/>
  <c r="I41" i="2"/>
  <c r="H41" i="2" s="1"/>
  <c r="I40" i="2"/>
  <c r="H40" i="2" s="1"/>
  <c r="I39" i="2"/>
  <c r="H39" i="2" s="1"/>
  <c r="I38" i="2"/>
  <c r="H38" i="2" s="1"/>
  <c r="I37" i="2"/>
  <c r="H37" i="2" s="1"/>
  <c r="I36" i="2"/>
  <c r="H36" i="2" s="1"/>
  <c r="I35" i="2"/>
  <c r="H35" i="2" s="1"/>
  <c r="I34" i="2"/>
  <c r="H34" i="2" s="1"/>
  <c r="I33" i="2"/>
  <c r="H33" i="2" s="1"/>
  <c r="I32" i="2"/>
  <c r="H32" i="2" s="1"/>
  <c r="I31" i="2"/>
  <c r="H31" i="2" s="1"/>
  <c r="I30" i="2"/>
  <c r="H30" i="2" s="1"/>
  <c r="I29" i="2"/>
  <c r="H29" i="2" s="1"/>
  <c r="I28" i="2"/>
  <c r="H28" i="2" s="1"/>
  <c r="I27" i="2"/>
  <c r="H27" i="2" s="1"/>
  <c r="I26" i="2"/>
  <c r="H26" i="2" s="1"/>
  <c r="I25" i="2"/>
  <c r="H25" i="2" s="1"/>
  <c r="I24" i="2"/>
  <c r="H24" i="2" s="1"/>
  <c r="I23" i="2"/>
  <c r="H23" i="2" s="1"/>
  <c r="I22" i="2"/>
  <c r="H22" i="2" s="1"/>
  <c r="I21" i="2"/>
  <c r="H21" i="2" s="1"/>
  <c r="I20" i="2"/>
  <c r="H20" i="2" s="1"/>
  <c r="I19" i="2"/>
  <c r="H19" i="2" s="1"/>
  <c r="I18" i="2"/>
  <c r="H18" i="2" s="1"/>
  <c r="I17" i="2"/>
  <c r="H17" i="2" s="1"/>
  <c r="I16" i="2"/>
  <c r="H16" i="2" s="1"/>
  <c r="I15" i="2"/>
  <c r="H15" i="2" s="1"/>
  <c r="I14" i="2"/>
  <c r="H14" i="2" s="1"/>
  <c r="I13" i="2"/>
  <c r="H13" i="2" s="1"/>
  <c r="I12" i="2"/>
  <c r="H12" i="2" s="1"/>
  <c r="I11" i="2"/>
  <c r="H11" i="2" s="1"/>
  <c r="I10" i="2"/>
  <c r="H10" i="2" s="1"/>
  <c r="I9" i="2"/>
  <c r="H9" i="2" s="1"/>
  <c r="I8" i="2"/>
  <c r="H8" i="2" s="1"/>
  <c r="I7" i="2"/>
  <c r="H7" i="2" s="1"/>
  <c r="I6" i="2"/>
  <c r="H6" i="2" s="1"/>
  <c r="I5" i="2"/>
  <c r="H5" i="2" s="1"/>
  <c r="I4" i="2"/>
  <c r="H4" i="2" s="1"/>
  <c r="E566" i="1" l="1"/>
  <c r="F566" i="1"/>
  <c r="I529" i="1" l="1"/>
  <c r="H529" i="1" s="1"/>
  <c r="I530" i="1"/>
  <c r="I531" i="1"/>
  <c r="I534" i="1"/>
  <c r="I535" i="1"/>
  <c r="I537" i="1"/>
  <c r="I538" i="1"/>
  <c r="H538" i="1" s="1"/>
  <c r="I539" i="1"/>
  <c r="H539" i="1" s="1"/>
  <c r="I540" i="1"/>
  <c r="H540" i="1" s="1"/>
  <c r="I541" i="1"/>
  <c r="I542" i="1"/>
  <c r="H542" i="1" s="1"/>
  <c r="I543" i="1"/>
  <c r="H543" i="1" s="1"/>
  <c r="I544" i="1"/>
  <c r="H544" i="1" s="1"/>
  <c r="I545" i="1"/>
  <c r="I546" i="1"/>
  <c r="H546" i="1" s="1"/>
  <c r="I547" i="1"/>
  <c r="H547" i="1" s="1"/>
  <c r="I548" i="1"/>
  <c r="H548" i="1" s="1"/>
  <c r="I549" i="1"/>
  <c r="I550" i="1"/>
  <c r="I551" i="1"/>
  <c r="I552" i="1"/>
  <c r="H552" i="1" s="1"/>
  <c r="I554" i="1"/>
  <c r="H554" i="1" s="1"/>
  <c r="I555" i="1"/>
  <c r="H555" i="1" s="1"/>
  <c r="I556" i="1"/>
  <c r="I557" i="1"/>
  <c r="H557" i="1" s="1"/>
  <c r="I558" i="1"/>
  <c r="H558" i="1" s="1"/>
  <c r="I559" i="1"/>
  <c r="H559" i="1" s="1"/>
  <c r="I560" i="1"/>
  <c r="I561" i="1"/>
  <c r="I562" i="1"/>
  <c r="I527" i="1"/>
  <c r="I526" i="1"/>
  <c r="I525" i="1"/>
  <c r="I523" i="1"/>
  <c r="I522" i="1"/>
  <c r="I521" i="1"/>
  <c r="I520" i="1"/>
  <c r="I517" i="1"/>
  <c r="I516" i="1"/>
  <c r="I515" i="1"/>
  <c r="I514" i="1"/>
  <c r="I511" i="1"/>
  <c r="I510" i="1"/>
  <c r="I509" i="1"/>
  <c r="H509" i="1" s="1"/>
  <c r="I508" i="1"/>
  <c r="I507" i="1"/>
  <c r="H507" i="1" s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H493" i="1" s="1"/>
  <c r="I492" i="1"/>
  <c r="H492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I491" i="1"/>
  <c r="I490" i="1"/>
  <c r="H490" i="1" s="1"/>
  <c r="I489" i="1"/>
  <c r="H489" i="1" s="1"/>
  <c r="I488" i="1"/>
  <c r="I487" i="1"/>
  <c r="I486" i="1"/>
  <c r="I485" i="1"/>
  <c r="I484" i="1"/>
  <c r="I483" i="1"/>
  <c r="I482" i="1"/>
  <c r="I481" i="1"/>
  <c r="I480" i="1"/>
  <c r="I479" i="1"/>
  <c r="I477" i="1"/>
  <c r="H477" i="1" s="1"/>
  <c r="I476" i="1"/>
  <c r="I475" i="1"/>
  <c r="I474" i="1"/>
  <c r="H474" i="1" s="1"/>
  <c r="I473" i="1"/>
  <c r="H473" i="1" s="1"/>
  <c r="I472" i="1"/>
  <c r="H472" i="1"/>
  <c r="I471" i="1"/>
  <c r="I4" i="1"/>
  <c r="H4" i="1" s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H475" i="1"/>
  <c r="H476" i="1"/>
  <c r="H478" i="1"/>
  <c r="I478" i="1"/>
  <c r="H479" i="1"/>
  <c r="H480" i="1"/>
  <c r="H481" i="1"/>
  <c r="H482" i="1"/>
  <c r="H483" i="1"/>
  <c r="H484" i="1"/>
  <c r="H485" i="1"/>
  <c r="H486" i="1"/>
  <c r="H487" i="1"/>
  <c r="H491" i="1"/>
  <c r="H508" i="1"/>
  <c r="H510" i="1"/>
  <c r="H511" i="1"/>
  <c r="I512" i="1"/>
  <c r="H512" i="1" s="1"/>
  <c r="I513" i="1"/>
  <c r="H513" i="1" s="1"/>
  <c r="H514" i="1"/>
  <c r="H515" i="1"/>
  <c r="H516" i="1"/>
  <c r="H517" i="1"/>
  <c r="I518" i="1"/>
  <c r="H518" i="1" s="1"/>
  <c r="I519" i="1"/>
  <c r="H519" i="1" s="1"/>
  <c r="H520" i="1"/>
  <c r="H521" i="1"/>
  <c r="H522" i="1"/>
  <c r="H523" i="1"/>
  <c r="I524" i="1"/>
  <c r="H524" i="1" s="1"/>
  <c r="H525" i="1"/>
  <c r="H526" i="1"/>
  <c r="H527" i="1"/>
  <c r="H528" i="1"/>
  <c r="I528" i="1"/>
  <c r="H530" i="1"/>
  <c r="H531" i="1"/>
  <c r="H532" i="1"/>
  <c r="I532" i="1"/>
  <c r="H533" i="1"/>
  <c r="I533" i="1"/>
  <c r="H534" i="1"/>
  <c r="H535" i="1"/>
  <c r="H536" i="1"/>
  <c r="I536" i="1"/>
  <c r="H537" i="1"/>
  <c r="H541" i="1"/>
  <c r="H545" i="1"/>
  <c r="H549" i="1"/>
  <c r="H550" i="1"/>
  <c r="H551" i="1"/>
  <c r="I553" i="1"/>
  <c r="H553" i="1" s="1"/>
  <c r="H556" i="1"/>
  <c r="H560" i="1"/>
  <c r="H561" i="1"/>
  <c r="H562" i="1"/>
  <c r="I563" i="1"/>
  <c r="H563" i="1" s="1"/>
  <c r="I564" i="1"/>
  <c r="H564" i="1" s="1"/>
  <c r="I565" i="1"/>
  <c r="H565" i="1" s="1"/>
</calcChain>
</file>

<file path=xl/sharedStrings.xml><?xml version="1.0" encoding="utf-8"?>
<sst xmlns="http://schemas.openxmlformats.org/spreadsheetml/2006/main" count="3937" uniqueCount="623">
  <si>
    <t xml:space="preserve">ПРИЛОЖЕНИЕ 1 </t>
  </si>
  <si>
    <t>Землище</t>
  </si>
  <si>
    <t>Начин на трайно ползване</t>
  </si>
  <si>
    <t>№ на имот</t>
  </si>
  <si>
    <t>Площ за отдаване</t>
  </si>
  <si>
    <t>Начална тръжна цена</t>
  </si>
  <si>
    <t>Депозит</t>
  </si>
  <si>
    <t>Годишна наемна цена</t>
  </si>
  <si>
    <t>с.Абрит</t>
  </si>
  <si>
    <t>Пасище,мера</t>
  </si>
  <si>
    <t>000017</t>
  </si>
  <si>
    <t>000063</t>
  </si>
  <si>
    <t>000028</t>
  </si>
  <si>
    <t>000025</t>
  </si>
  <si>
    <t>000027</t>
  </si>
  <si>
    <t>000071</t>
  </si>
  <si>
    <t>058003</t>
  </si>
  <si>
    <t>058004</t>
  </si>
  <si>
    <t>000075</t>
  </si>
  <si>
    <t>066500</t>
  </si>
  <si>
    <t>000019</t>
  </si>
  <si>
    <t>000026</t>
  </si>
  <si>
    <t>000029</t>
  </si>
  <si>
    <t>000030</t>
  </si>
  <si>
    <t>000031</t>
  </si>
  <si>
    <t>000033</t>
  </si>
  <si>
    <t>000037</t>
  </si>
  <si>
    <t>000040</t>
  </si>
  <si>
    <t>000042</t>
  </si>
  <si>
    <t>000043</t>
  </si>
  <si>
    <t>000044</t>
  </si>
  <si>
    <t>000046</t>
  </si>
  <si>
    <t>000047</t>
  </si>
  <si>
    <t>000057</t>
  </si>
  <si>
    <t>000062</t>
  </si>
  <si>
    <t>000064</t>
  </si>
  <si>
    <t>038002</t>
  </si>
  <si>
    <t>066501</t>
  </si>
  <si>
    <t>068500</t>
  </si>
  <si>
    <t>069500</t>
  </si>
  <si>
    <t xml:space="preserve">с.Александрия </t>
  </si>
  <si>
    <t>017083</t>
  </si>
  <si>
    <t>018081</t>
  </si>
  <si>
    <t>022078</t>
  </si>
  <si>
    <t>028064</t>
  </si>
  <si>
    <t>029131</t>
  </si>
  <si>
    <t>033001</t>
  </si>
  <si>
    <t>035001</t>
  </si>
  <si>
    <t>034001</t>
  </si>
  <si>
    <t>036001</t>
  </si>
  <si>
    <t>038001</t>
  </si>
  <si>
    <t>039001</t>
  </si>
  <si>
    <t>041001</t>
  </si>
  <si>
    <t>042001</t>
  </si>
  <si>
    <t>045001</t>
  </si>
  <si>
    <t>046001</t>
  </si>
  <si>
    <t>047001</t>
  </si>
  <si>
    <t>048001</t>
  </si>
  <si>
    <t>049001</t>
  </si>
  <si>
    <t>050001</t>
  </si>
  <si>
    <t>051001</t>
  </si>
  <si>
    <t>052001</t>
  </si>
  <si>
    <t>053001</t>
  </si>
  <si>
    <t>054001</t>
  </si>
  <si>
    <t>056001</t>
  </si>
  <si>
    <t>057001</t>
  </si>
  <si>
    <t>058001</t>
  </si>
  <si>
    <t>059001</t>
  </si>
  <si>
    <t>061001</t>
  </si>
  <si>
    <t>062001</t>
  </si>
  <si>
    <t>063001</t>
  </si>
  <si>
    <t>065001</t>
  </si>
  <si>
    <t>066001</t>
  </si>
  <si>
    <t>067001</t>
  </si>
  <si>
    <t>068001</t>
  </si>
  <si>
    <t>069001</t>
  </si>
  <si>
    <t>070001</t>
  </si>
  <si>
    <t>071001</t>
  </si>
  <si>
    <t>073001</t>
  </si>
  <si>
    <t>074001</t>
  </si>
  <si>
    <t>075001</t>
  </si>
  <si>
    <t>077001</t>
  </si>
  <si>
    <t>082001</t>
  </si>
  <si>
    <t>084001</t>
  </si>
  <si>
    <t>086001</t>
  </si>
  <si>
    <t>087001</t>
  </si>
  <si>
    <t>090001</t>
  </si>
  <si>
    <t>с.Бистрец</t>
  </si>
  <si>
    <t>000032</t>
  </si>
  <si>
    <t>000034</t>
  </si>
  <si>
    <t>000035</t>
  </si>
  <si>
    <t>000036</t>
  </si>
  <si>
    <t>000041</t>
  </si>
  <si>
    <t>000045</t>
  </si>
  <si>
    <t>000049</t>
  </si>
  <si>
    <t>000050</t>
  </si>
  <si>
    <t>000051</t>
  </si>
  <si>
    <t>000053</t>
  </si>
  <si>
    <t>000055</t>
  </si>
  <si>
    <t>000151</t>
  </si>
  <si>
    <t>000152</t>
  </si>
  <si>
    <t>000153</t>
  </si>
  <si>
    <t>000154</t>
  </si>
  <si>
    <t>000155</t>
  </si>
  <si>
    <t>000158</t>
  </si>
  <si>
    <t>039003</t>
  </si>
  <si>
    <t>с.Габер</t>
  </si>
  <si>
    <t>000038</t>
  </si>
  <si>
    <t>000048</t>
  </si>
  <si>
    <t>000052</t>
  </si>
  <si>
    <t>000059</t>
  </si>
  <si>
    <t>060007</t>
  </si>
  <si>
    <t>с.Добрин</t>
  </si>
  <si>
    <t>007003</t>
  </si>
  <si>
    <t>045003</t>
  </si>
  <si>
    <t>с.Ефр.Бакалово</t>
  </si>
  <si>
    <t>000054</t>
  </si>
  <si>
    <t>000058</t>
  </si>
  <si>
    <t>044001</t>
  </si>
  <si>
    <t>с.Загорци</t>
  </si>
  <si>
    <t>000024</t>
  </si>
  <si>
    <t>000061</t>
  </si>
  <si>
    <t>000073</t>
  </si>
  <si>
    <t>000077</t>
  </si>
  <si>
    <t>000078</t>
  </si>
  <si>
    <t>с.Земенци</t>
  </si>
  <si>
    <t>022022</t>
  </si>
  <si>
    <t>076076</t>
  </si>
  <si>
    <t>077077</t>
  </si>
  <si>
    <t>200020</t>
  </si>
  <si>
    <t>021021</t>
  </si>
  <si>
    <t>с.Зимница</t>
  </si>
  <si>
    <t>000056</t>
  </si>
  <si>
    <t>047002</t>
  </si>
  <si>
    <t>055002</t>
  </si>
  <si>
    <t>058002</t>
  </si>
  <si>
    <t>с.Кап.Димитрово</t>
  </si>
  <si>
    <t>000039</t>
  </si>
  <si>
    <t>000060</t>
  </si>
  <si>
    <t>000068</t>
  </si>
  <si>
    <t>000069</t>
  </si>
  <si>
    <t>000070</t>
  </si>
  <si>
    <t>000072</t>
  </si>
  <si>
    <t>000074</t>
  </si>
  <si>
    <t>000076</t>
  </si>
  <si>
    <t>139500</t>
  </si>
  <si>
    <t>141500</t>
  </si>
  <si>
    <t>142501</t>
  </si>
  <si>
    <t>153502</t>
  </si>
  <si>
    <t>с.Коритен</t>
  </si>
  <si>
    <t>000065</t>
  </si>
  <si>
    <t>000066</t>
  </si>
  <si>
    <t>000067</t>
  </si>
  <si>
    <t>000084</t>
  </si>
  <si>
    <t>000085</t>
  </si>
  <si>
    <t>007170</t>
  </si>
  <si>
    <t>014006</t>
  </si>
  <si>
    <t>023012</t>
  </si>
  <si>
    <t>023084</t>
  </si>
  <si>
    <t>027001</t>
  </si>
  <si>
    <t>204505</t>
  </si>
  <si>
    <t>204507</t>
  </si>
  <si>
    <t>с.Крушари</t>
  </si>
  <si>
    <t>с.Лозенец</t>
  </si>
  <si>
    <t>000021</t>
  </si>
  <si>
    <t>000022</t>
  </si>
  <si>
    <t>000023</t>
  </si>
  <si>
    <t>000080</t>
  </si>
  <si>
    <t>с.Огняново</t>
  </si>
  <si>
    <t>000006</t>
  </si>
  <si>
    <t>000008</t>
  </si>
  <si>
    <t>000010</t>
  </si>
  <si>
    <t>000014</t>
  </si>
  <si>
    <t>000016</t>
  </si>
  <si>
    <t>000018</t>
  </si>
  <si>
    <t>014001</t>
  </si>
  <si>
    <t>020001</t>
  </si>
  <si>
    <t>020004</t>
  </si>
  <si>
    <t>066034</t>
  </si>
  <si>
    <t>066035</t>
  </si>
  <si>
    <t>с.Северняк</t>
  </si>
  <si>
    <t>118506</t>
  </si>
  <si>
    <t>118508</t>
  </si>
  <si>
    <t>118509</t>
  </si>
  <si>
    <t>118512</t>
  </si>
  <si>
    <t>122500</t>
  </si>
  <si>
    <t>с.Северци</t>
  </si>
  <si>
    <t>000092</t>
  </si>
  <si>
    <t>015003</t>
  </si>
  <si>
    <t>017002</t>
  </si>
  <si>
    <t>020006</t>
  </si>
  <si>
    <t>020008</t>
  </si>
  <si>
    <t>с.Телериг</t>
  </si>
  <si>
    <t>000009</t>
  </si>
  <si>
    <t>000013</t>
  </si>
  <si>
    <t>000087</t>
  </si>
  <si>
    <t>000090</t>
  </si>
  <si>
    <t>029001</t>
  </si>
  <si>
    <t>029003</t>
  </si>
  <si>
    <t>089001</t>
  </si>
  <si>
    <t>Площ на имота</t>
  </si>
  <si>
    <t>069501</t>
  </si>
  <si>
    <t>0.655</t>
  </si>
  <si>
    <t>069502</t>
  </si>
  <si>
    <t>0.976</t>
  </si>
  <si>
    <t>070500</t>
  </si>
  <si>
    <t>0.273</t>
  </si>
  <si>
    <t>070501</t>
  </si>
  <si>
    <t>0.881</t>
  </si>
  <si>
    <t>070502</t>
  </si>
  <si>
    <t>0.736</t>
  </si>
  <si>
    <t>070503</t>
  </si>
  <si>
    <t>0.131</t>
  </si>
  <si>
    <t>14.868</t>
  </si>
  <si>
    <t>053002</t>
  </si>
  <si>
    <t>16.259</t>
  </si>
  <si>
    <t>12.731</t>
  </si>
  <si>
    <t xml:space="preserve">с.Абрит </t>
  </si>
  <si>
    <t>000505</t>
  </si>
  <si>
    <t>020017</t>
  </si>
  <si>
    <t>076001</t>
  </si>
  <si>
    <t>080001</t>
  </si>
  <si>
    <t>000147</t>
  </si>
  <si>
    <t>000156</t>
  </si>
  <si>
    <t>000157</t>
  </si>
  <si>
    <t>000159</t>
  </si>
  <si>
    <t>060004</t>
  </si>
  <si>
    <t xml:space="preserve">007002  </t>
  </si>
  <si>
    <t>039019</t>
  </si>
  <si>
    <t>039075</t>
  </si>
  <si>
    <t>170504</t>
  </si>
  <si>
    <t>170505</t>
  </si>
  <si>
    <t>170506</t>
  </si>
  <si>
    <t>170507</t>
  </si>
  <si>
    <t xml:space="preserve">413.709 </t>
  </si>
  <si>
    <t xml:space="preserve">97.854 </t>
  </si>
  <si>
    <t xml:space="preserve">144.368 </t>
  </si>
  <si>
    <t xml:space="preserve">20.950 </t>
  </si>
  <si>
    <t xml:space="preserve">1.703 </t>
  </si>
  <si>
    <t xml:space="preserve"> 5.396 </t>
  </si>
  <si>
    <t xml:space="preserve">94.818 </t>
  </si>
  <si>
    <t xml:space="preserve">1.498 </t>
  </si>
  <si>
    <t xml:space="preserve">2.949 </t>
  </si>
  <si>
    <t xml:space="preserve">80.247 </t>
  </si>
  <si>
    <t>0.733</t>
  </si>
  <si>
    <t xml:space="preserve">0.381 </t>
  </si>
  <si>
    <t xml:space="preserve">1.912 </t>
  </si>
  <si>
    <t xml:space="preserve">0.495 </t>
  </si>
  <si>
    <t xml:space="preserve">0.645 </t>
  </si>
  <si>
    <t xml:space="preserve">1.244 </t>
  </si>
  <si>
    <t xml:space="preserve">17.138 </t>
  </si>
  <si>
    <t xml:space="preserve">0.387 </t>
  </si>
  <si>
    <t xml:space="preserve">2.590 </t>
  </si>
  <si>
    <t xml:space="preserve">0.702 </t>
  </si>
  <si>
    <t xml:space="preserve">1.023 </t>
  </si>
  <si>
    <t>0.877</t>
  </si>
  <si>
    <t xml:space="preserve">1.162 </t>
  </si>
  <si>
    <t xml:space="preserve">301.539 </t>
  </si>
  <si>
    <t xml:space="preserve">2.959 </t>
  </si>
  <si>
    <t xml:space="preserve">54.289 </t>
  </si>
  <si>
    <t xml:space="preserve">4.140 </t>
  </si>
  <si>
    <t xml:space="preserve">43.789 </t>
  </si>
  <si>
    <t>21.167</t>
  </si>
  <si>
    <t xml:space="preserve">20.774 </t>
  </si>
  <si>
    <t xml:space="preserve">279.779 </t>
  </si>
  <si>
    <t xml:space="preserve">604.889 </t>
  </si>
  <si>
    <t xml:space="preserve">21.665 </t>
  </si>
  <si>
    <t xml:space="preserve">177.576 </t>
  </si>
  <si>
    <t xml:space="preserve">17.397 </t>
  </si>
  <si>
    <t>13.902</t>
  </si>
  <si>
    <t xml:space="preserve">11.554 </t>
  </si>
  <si>
    <t>000392</t>
  </si>
  <si>
    <t>10.745</t>
  </si>
  <si>
    <t xml:space="preserve">3.801 </t>
  </si>
  <si>
    <t xml:space="preserve">1.984 </t>
  </si>
  <si>
    <t xml:space="preserve">96.439 </t>
  </si>
  <si>
    <t xml:space="preserve">2.896 </t>
  </si>
  <si>
    <t xml:space="preserve">1.690 </t>
  </si>
  <si>
    <t xml:space="preserve">28.289 </t>
  </si>
  <si>
    <t xml:space="preserve">63.947 </t>
  </si>
  <si>
    <t xml:space="preserve">0.627 </t>
  </si>
  <si>
    <t>022023</t>
  </si>
  <si>
    <t>078078</t>
  </si>
  <si>
    <t>079079</t>
  </si>
  <si>
    <t>081081</t>
  </si>
  <si>
    <t>087087</t>
  </si>
  <si>
    <t>800080</t>
  </si>
  <si>
    <t xml:space="preserve">0.371 </t>
  </si>
  <si>
    <t>77.100</t>
  </si>
  <si>
    <t>47.205</t>
  </si>
  <si>
    <t xml:space="preserve">21.911 </t>
  </si>
  <si>
    <t xml:space="preserve">0.605 </t>
  </si>
  <si>
    <t xml:space="preserve">4.797 </t>
  </si>
  <si>
    <t xml:space="preserve">2.608 </t>
  </si>
  <si>
    <t xml:space="preserve">0.295 </t>
  </si>
  <si>
    <t xml:space="preserve">1.818 </t>
  </si>
  <si>
    <t xml:space="preserve">291.874 </t>
  </si>
  <si>
    <t xml:space="preserve">10.898 </t>
  </si>
  <si>
    <t>025052</t>
  </si>
  <si>
    <t xml:space="preserve">413.648 </t>
  </si>
  <si>
    <t xml:space="preserve">1.539 </t>
  </si>
  <si>
    <t xml:space="preserve">7.374 </t>
  </si>
  <si>
    <t xml:space="preserve">110.916 </t>
  </si>
  <si>
    <t xml:space="preserve">23.284 </t>
  </si>
  <si>
    <t>404.545</t>
  </si>
  <si>
    <t xml:space="preserve">13.192 </t>
  </si>
  <si>
    <t>13.153</t>
  </si>
  <si>
    <t xml:space="preserve">14.794 </t>
  </si>
  <si>
    <t>2.455</t>
  </si>
  <si>
    <t xml:space="preserve">424.989 </t>
  </si>
  <si>
    <t xml:space="preserve">699.057 </t>
  </si>
  <si>
    <t>41.924</t>
  </si>
  <si>
    <t xml:space="preserve">38.620 </t>
  </si>
  <si>
    <t xml:space="preserve">32.135 </t>
  </si>
  <si>
    <t>34.325</t>
  </si>
  <si>
    <t>140550</t>
  </si>
  <si>
    <t>142500</t>
  </si>
  <si>
    <t>153500</t>
  </si>
  <si>
    <t>153501</t>
  </si>
  <si>
    <t>153503</t>
  </si>
  <si>
    <t>153504</t>
  </si>
  <si>
    <t>153505</t>
  </si>
  <si>
    <t>153506</t>
  </si>
  <si>
    <t>97.911</t>
  </si>
  <si>
    <t>197.011</t>
  </si>
  <si>
    <t xml:space="preserve">384.168 </t>
  </si>
  <si>
    <t xml:space="preserve">176.947 </t>
  </si>
  <si>
    <t xml:space="preserve">74.180 </t>
  </si>
  <si>
    <t xml:space="preserve">6.405 </t>
  </si>
  <si>
    <t xml:space="preserve">28.821 </t>
  </si>
  <si>
    <t xml:space="preserve">94.498 </t>
  </si>
  <si>
    <t xml:space="preserve">137.989 </t>
  </si>
  <si>
    <t xml:space="preserve">77.448 </t>
  </si>
  <si>
    <t xml:space="preserve">58.224 </t>
  </si>
  <si>
    <t xml:space="preserve">391.648 </t>
  </si>
  <si>
    <t xml:space="preserve">259.172 </t>
  </si>
  <si>
    <t xml:space="preserve">21.582 </t>
  </si>
  <si>
    <t xml:space="preserve">147.764 </t>
  </si>
  <si>
    <t>135.123</t>
  </si>
  <si>
    <t xml:space="preserve">50.469 </t>
  </si>
  <si>
    <t xml:space="preserve">41.686 </t>
  </si>
  <si>
    <t xml:space="preserve">843.374 </t>
  </si>
  <si>
    <t xml:space="preserve">9.034 </t>
  </si>
  <si>
    <t xml:space="preserve">48.352 </t>
  </si>
  <si>
    <t>36.754</t>
  </si>
  <si>
    <t xml:space="preserve">7.437 </t>
  </si>
  <si>
    <t xml:space="preserve">5.505 </t>
  </si>
  <si>
    <t xml:space="preserve">404.847 </t>
  </si>
  <si>
    <t xml:space="preserve">12.875 </t>
  </si>
  <si>
    <t xml:space="preserve">266.148 </t>
  </si>
  <si>
    <t xml:space="preserve">21.285 </t>
  </si>
  <si>
    <t xml:space="preserve">4.282 </t>
  </si>
  <si>
    <t xml:space="preserve">28.059 </t>
  </si>
  <si>
    <t xml:space="preserve">46.334 </t>
  </si>
  <si>
    <t xml:space="preserve">31.283 </t>
  </si>
  <si>
    <t xml:space="preserve">1.123 </t>
  </si>
  <si>
    <t>2.048</t>
  </si>
  <si>
    <t xml:space="preserve">8.874 </t>
  </si>
  <si>
    <t>0.236</t>
  </si>
  <si>
    <t>0.506</t>
  </si>
  <si>
    <t xml:space="preserve">0.428 </t>
  </si>
  <si>
    <t xml:space="preserve">0.181 </t>
  </si>
  <si>
    <t xml:space="preserve">57.000 </t>
  </si>
  <si>
    <t>166.393</t>
  </si>
  <si>
    <t>10.040</t>
  </si>
  <si>
    <t>204500</t>
  </si>
  <si>
    <t>204501</t>
  </si>
  <si>
    <t>204502</t>
  </si>
  <si>
    <t>204503</t>
  </si>
  <si>
    <t>204504</t>
  </si>
  <si>
    <t>205501</t>
  </si>
  <si>
    <t>207500</t>
  </si>
  <si>
    <t>000170</t>
  </si>
  <si>
    <t>000144</t>
  </si>
  <si>
    <t>000146</t>
  </si>
  <si>
    <t>000107</t>
  </si>
  <si>
    <t>000086</t>
  </si>
  <si>
    <t>112002</t>
  </si>
  <si>
    <t>000122</t>
  </si>
  <si>
    <t>000127</t>
  </si>
  <si>
    <t>000097</t>
  </si>
  <si>
    <t>000100</t>
  </si>
  <si>
    <t>000101</t>
  </si>
  <si>
    <t>000128</t>
  </si>
  <si>
    <t>000124</t>
  </si>
  <si>
    <t>000189</t>
  </si>
  <si>
    <t>000188</t>
  </si>
  <si>
    <t>000186</t>
  </si>
  <si>
    <t>000187</t>
  </si>
  <si>
    <t>223043</t>
  </si>
  <si>
    <t>Крушари</t>
  </si>
  <si>
    <t xml:space="preserve">4.110 </t>
  </si>
  <si>
    <t xml:space="preserve">2.112 </t>
  </si>
  <si>
    <t xml:space="preserve">25.635 </t>
  </si>
  <si>
    <t xml:space="preserve">20.372 </t>
  </si>
  <si>
    <t xml:space="preserve">30.543 </t>
  </si>
  <si>
    <t xml:space="preserve">46.787 </t>
  </si>
  <si>
    <t xml:space="preserve">30.387 </t>
  </si>
  <si>
    <t xml:space="preserve">9.622 </t>
  </si>
  <si>
    <t>280.247</t>
  </si>
  <si>
    <t xml:space="preserve">70.420 </t>
  </si>
  <si>
    <t xml:space="preserve">343.272 </t>
  </si>
  <si>
    <t xml:space="preserve">126.575 </t>
  </si>
  <si>
    <t>155.072</t>
  </si>
  <si>
    <t xml:space="preserve">63.214 </t>
  </si>
  <si>
    <t>106.651</t>
  </si>
  <si>
    <t xml:space="preserve">8.189 </t>
  </si>
  <si>
    <t xml:space="preserve">25.102 </t>
  </si>
  <si>
    <t xml:space="preserve">36.153 </t>
  </si>
  <si>
    <t xml:space="preserve">10.415 </t>
  </si>
  <si>
    <t xml:space="preserve">9.883 </t>
  </si>
  <si>
    <t xml:space="preserve">127.619 </t>
  </si>
  <si>
    <t xml:space="preserve">2.880 </t>
  </si>
  <si>
    <t xml:space="preserve">12.584 </t>
  </si>
  <si>
    <t xml:space="preserve">441.241 </t>
  </si>
  <si>
    <t>с.Полковник Дяково</t>
  </si>
  <si>
    <t>002101</t>
  </si>
  <si>
    <t>002102</t>
  </si>
  <si>
    <t>033175</t>
  </si>
  <si>
    <t>033178</t>
  </si>
  <si>
    <t>037001</t>
  </si>
  <si>
    <t>043001</t>
  </si>
  <si>
    <t>045006</t>
  </si>
  <si>
    <t>045007</t>
  </si>
  <si>
    <t>051003</t>
  </si>
  <si>
    <t>052500</t>
  </si>
  <si>
    <t>052502</t>
  </si>
  <si>
    <t>052508</t>
  </si>
  <si>
    <t>052509</t>
  </si>
  <si>
    <t>057006</t>
  </si>
  <si>
    <t>057007</t>
  </si>
  <si>
    <t>057010</t>
  </si>
  <si>
    <t>058507</t>
  </si>
  <si>
    <t>060001</t>
  </si>
  <si>
    <t>060002</t>
  </si>
  <si>
    <t>061503</t>
  </si>
  <si>
    <t>061504</t>
  </si>
  <si>
    <t>061505</t>
  </si>
  <si>
    <t>061506</t>
  </si>
  <si>
    <t>067002</t>
  </si>
  <si>
    <t>285.705</t>
  </si>
  <si>
    <t xml:space="preserve">0.565 </t>
  </si>
  <si>
    <t xml:space="preserve">7.791 </t>
  </si>
  <si>
    <t>2.990</t>
  </si>
  <si>
    <t>5.007</t>
  </si>
  <si>
    <t xml:space="preserve">8.821 </t>
  </si>
  <si>
    <t xml:space="preserve">7.036 </t>
  </si>
  <si>
    <t xml:space="preserve">9.918 </t>
  </si>
  <si>
    <t>0.397</t>
  </si>
  <si>
    <t xml:space="preserve">103.374 </t>
  </si>
  <si>
    <t xml:space="preserve">5.959 </t>
  </si>
  <si>
    <t xml:space="preserve">0.744 </t>
  </si>
  <si>
    <t>23.424</t>
  </si>
  <si>
    <t xml:space="preserve">11.768 </t>
  </si>
  <si>
    <t xml:space="preserve">197.160 </t>
  </si>
  <si>
    <t xml:space="preserve">18.397 </t>
  </si>
  <si>
    <t xml:space="preserve">9.546 </t>
  </si>
  <si>
    <t xml:space="preserve">15.054 </t>
  </si>
  <si>
    <t xml:space="preserve">0.125 </t>
  </si>
  <si>
    <t xml:space="preserve">0.118 </t>
  </si>
  <si>
    <t xml:space="preserve">0.384 </t>
  </si>
  <si>
    <t xml:space="preserve">0.716 </t>
  </si>
  <si>
    <t>с.Поручик Кърджиево</t>
  </si>
  <si>
    <t>001004</t>
  </si>
  <si>
    <t>001005</t>
  </si>
  <si>
    <t>002011</t>
  </si>
  <si>
    <t>002012</t>
  </si>
  <si>
    <t>021142</t>
  </si>
  <si>
    <t>110500</t>
  </si>
  <si>
    <t>110501</t>
  </si>
  <si>
    <t>110502</t>
  </si>
  <si>
    <t>112500</t>
  </si>
  <si>
    <t>112501</t>
  </si>
  <si>
    <t>113500</t>
  </si>
  <si>
    <t>113501</t>
  </si>
  <si>
    <t>113502</t>
  </si>
  <si>
    <t>113503</t>
  </si>
  <si>
    <t>113504</t>
  </si>
  <si>
    <t>113505</t>
  </si>
  <si>
    <t>114501</t>
  </si>
  <si>
    <t>114502</t>
  </si>
  <si>
    <t>114503</t>
  </si>
  <si>
    <t>114504</t>
  </si>
  <si>
    <t>114505</t>
  </si>
  <si>
    <t xml:space="preserve">18.471 </t>
  </si>
  <si>
    <t xml:space="preserve">42.687 </t>
  </si>
  <si>
    <t xml:space="preserve">57.950 </t>
  </si>
  <si>
    <t xml:space="preserve">38.980 </t>
  </si>
  <si>
    <t xml:space="preserve">106.028 </t>
  </si>
  <si>
    <t>40.963</t>
  </si>
  <si>
    <t xml:space="preserve">2.349 </t>
  </si>
  <si>
    <t xml:space="preserve">118.585 </t>
  </si>
  <si>
    <t xml:space="preserve">10.090 </t>
  </si>
  <si>
    <t xml:space="preserve">67.306 </t>
  </si>
  <si>
    <t>76.762</t>
  </si>
  <si>
    <t>31.279</t>
  </si>
  <si>
    <t xml:space="preserve">70.824 </t>
  </si>
  <si>
    <t>58.104</t>
  </si>
  <si>
    <t xml:space="preserve">22.617 </t>
  </si>
  <si>
    <t xml:space="preserve">18.155 </t>
  </si>
  <si>
    <t>17.243</t>
  </si>
  <si>
    <t xml:space="preserve">10.599 </t>
  </si>
  <si>
    <t xml:space="preserve">3.556 </t>
  </si>
  <si>
    <t xml:space="preserve">1.061 </t>
  </si>
  <si>
    <t xml:space="preserve">0.637 </t>
  </si>
  <si>
    <t xml:space="preserve">9.317 </t>
  </si>
  <si>
    <t xml:space="preserve">3.824 </t>
  </si>
  <si>
    <t xml:space="preserve">0.346 </t>
  </si>
  <si>
    <t xml:space="preserve">9.398 </t>
  </si>
  <si>
    <t xml:space="preserve">0.151 </t>
  </si>
  <si>
    <t xml:space="preserve">0.170 </t>
  </si>
  <si>
    <t xml:space="preserve">0.894 </t>
  </si>
  <si>
    <t xml:space="preserve">0.506 </t>
  </si>
  <si>
    <t xml:space="preserve">0.546 </t>
  </si>
  <si>
    <t xml:space="preserve">3.890 </t>
  </si>
  <si>
    <t xml:space="preserve">0.376 </t>
  </si>
  <si>
    <t xml:space="preserve">0.253 </t>
  </si>
  <si>
    <t xml:space="preserve">7.165 </t>
  </si>
  <si>
    <t xml:space="preserve">0.079 </t>
  </si>
  <si>
    <t xml:space="preserve">0.102 </t>
  </si>
  <si>
    <t xml:space="preserve">34.011 </t>
  </si>
  <si>
    <t>117500</t>
  </si>
  <si>
    <t>117501</t>
  </si>
  <si>
    <t>118503</t>
  </si>
  <si>
    <t>118504</t>
  </si>
  <si>
    <t>118505</t>
  </si>
  <si>
    <t>119500</t>
  </si>
  <si>
    <t>120502</t>
  </si>
  <si>
    <t>121500</t>
  </si>
  <si>
    <t>121501</t>
  </si>
  <si>
    <t>000118</t>
  </si>
  <si>
    <t>000119</t>
  </si>
  <si>
    <t>000133</t>
  </si>
  <si>
    <t>000139</t>
  </si>
  <si>
    <t>034002</t>
  </si>
  <si>
    <t>035003</t>
  </si>
  <si>
    <t>046006</t>
  </si>
  <si>
    <t>046005</t>
  </si>
  <si>
    <t>с.северняк</t>
  </si>
  <si>
    <t>0,918</t>
  </si>
  <si>
    <t>233,516</t>
  </si>
  <si>
    <t>000096</t>
  </si>
  <si>
    <t>015004</t>
  </si>
  <si>
    <t>000081</t>
  </si>
  <si>
    <t xml:space="preserve">9.014 </t>
  </si>
  <si>
    <t xml:space="preserve">406.651 </t>
  </si>
  <si>
    <t xml:space="preserve">735.328 </t>
  </si>
  <si>
    <t xml:space="preserve">0.208 </t>
  </si>
  <si>
    <t xml:space="preserve">63.662 </t>
  </si>
  <si>
    <t xml:space="preserve">15.431 </t>
  </si>
  <si>
    <t xml:space="preserve">17.793 </t>
  </si>
  <si>
    <t xml:space="preserve"> 29.066 </t>
  </si>
  <si>
    <t xml:space="preserve">17.878 </t>
  </si>
  <si>
    <t xml:space="preserve">86.413 </t>
  </si>
  <si>
    <t xml:space="preserve">4.909 </t>
  </si>
  <si>
    <t xml:space="preserve">37.162 </t>
  </si>
  <si>
    <t xml:space="preserve">91.553 </t>
  </si>
  <si>
    <t>43.496</t>
  </si>
  <si>
    <t>30.090</t>
  </si>
  <si>
    <t>0.732</t>
  </si>
  <si>
    <t xml:space="preserve">8.599 </t>
  </si>
  <si>
    <t xml:space="preserve">1.202 </t>
  </si>
  <si>
    <t>3.820</t>
  </si>
  <si>
    <t>79.644</t>
  </si>
  <si>
    <t xml:space="preserve">3.278 </t>
  </si>
  <si>
    <t xml:space="preserve">3.582 </t>
  </si>
  <si>
    <t>24.110</t>
  </si>
  <si>
    <t>237.980</t>
  </si>
  <si>
    <t>2.587</t>
  </si>
  <si>
    <t xml:space="preserve">0.870 </t>
  </si>
  <si>
    <t>3.785</t>
  </si>
  <si>
    <t xml:space="preserve">3.547 </t>
  </si>
  <si>
    <t>2.280</t>
  </si>
  <si>
    <t>57.298</t>
  </si>
  <si>
    <t>7.487</t>
  </si>
  <si>
    <t xml:space="preserve">1.214 </t>
  </si>
  <si>
    <t>4.796</t>
  </si>
  <si>
    <t xml:space="preserve">1.351 </t>
  </si>
  <si>
    <t xml:space="preserve">0.094 </t>
  </si>
  <si>
    <t>4.671</t>
  </si>
  <si>
    <t>4.216</t>
  </si>
  <si>
    <t xml:space="preserve">5.432 </t>
  </si>
  <si>
    <t>5.516</t>
  </si>
  <si>
    <t>87.561</t>
  </si>
  <si>
    <t xml:space="preserve">56.456 </t>
  </si>
  <si>
    <t>2.248</t>
  </si>
  <si>
    <t xml:space="preserve">1.905 </t>
  </si>
  <si>
    <t>3.973</t>
  </si>
  <si>
    <t xml:space="preserve">0.010 </t>
  </si>
  <si>
    <t xml:space="preserve">0.131 </t>
  </si>
  <si>
    <t>0.028</t>
  </si>
  <si>
    <t>30.454</t>
  </si>
  <si>
    <t>142.381</t>
  </si>
  <si>
    <t xml:space="preserve">41.908 </t>
  </si>
  <si>
    <t>8.217</t>
  </si>
  <si>
    <t xml:space="preserve">4.959 </t>
  </si>
  <si>
    <t>2.663</t>
  </si>
  <si>
    <t>0.809</t>
  </si>
  <si>
    <t xml:space="preserve">0.327 </t>
  </si>
  <si>
    <t>0.454</t>
  </si>
  <si>
    <t>0.135</t>
  </si>
  <si>
    <t xml:space="preserve">0.076 </t>
  </si>
  <si>
    <t xml:space="preserve">0.095 </t>
  </si>
  <si>
    <t>0.093</t>
  </si>
  <si>
    <t xml:space="preserve">0.157 </t>
  </si>
  <si>
    <t>2.185</t>
  </si>
  <si>
    <t xml:space="preserve">9.966 </t>
  </si>
  <si>
    <t>0.856</t>
  </si>
  <si>
    <t xml:space="preserve">2.275 </t>
  </si>
  <si>
    <t>66.278</t>
  </si>
  <si>
    <t xml:space="preserve">18.399 </t>
  </si>
  <si>
    <t xml:space="preserve">3.365 </t>
  </si>
  <si>
    <t>133.515</t>
  </si>
  <si>
    <t xml:space="preserve">10.284 </t>
  </si>
  <si>
    <t xml:space="preserve">0.900 </t>
  </si>
  <si>
    <t>6.581</t>
  </si>
  <si>
    <t xml:space="preserve">86.991 </t>
  </si>
  <si>
    <t>12.856</t>
  </si>
  <si>
    <t xml:space="preserve">15.828 </t>
  </si>
  <si>
    <t xml:space="preserve">83.978 </t>
  </si>
  <si>
    <t>40097.505.145</t>
  </si>
  <si>
    <t>40097.505.146</t>
  </si>
  <si>
    <t>№ по 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</si>
</sst>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justify" wrapText="1"/>
    </xf>
    <xf numFmtId="49" fontId="1" fillId="2" borderId="2" xfId="0" applyNumberFormat="1" applyFont="1" applyFill="1" applyBorder="1" applyAlignment="1">
      <alignment horizontal="center" vertical="justify" wrapText="1"/>
    </xf>
    <xf numFmtId="164" fontId="1" fillId="2" borderId="2" xfId="0" applyNumberFormat="1" applyFont="1" applyFill="1" applyBorder="1" applyAlignment="1">
      <alignment horizontal="center" vertical="justify" wrapText="1"/>
    </xf>
    <xf numFmtId="0" fontId="3" fillId="2" borderId="0" xfId="0" applyFont="1" applyFill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justify" wrapText="1"/>
    </xf>
    <xf numFmtId="2" fontId="3" fillId="2" borderId="2" xfId="0" applyNumberFormat="1" applyFont="1" applyFill="1" applyBorder="1" applyAlignment="1">
      <alignment horizontal="center" vertical="justify" wrapText="1"/>
    </xf>
    <xf numFmtId="2" fontId="1" fillId="2" borderId="2" xfId="0" applyNumberFormat="1" applyFont="1" applyFill="1" applyBorder="1" applyAlignment="1">
      <alignment horizontal="center" vertical="justify" wrapText="1"/>
    </xf>
    <xf numFmtId="164" fontId="2" fillId="2" borderId="2" xfId="0" applyNumberFormat="1" applyFont="1" applyFill="1" applyBorder="1" applyAlignment="1">
      <alignment horizontal="center" vertical="justify" wrapText="1"/>
    </xf>
    <xf numFmtId="0" fontId="3" fillId="2" borderId="2" xfId="0" applyFont="1" applyFill="1" applyBorder="1" applyAlignment="1">
      <alignment horizontal="right" vertical="justify" wrapText="1"/>
    </xf>
    <xf numFmtId="0" fontId="3" fillId="2" borderId="0" xfId="0" applyFont="1" applyFill="1" applyAlignment="1">
      <alignment horizontal="center" vertical="justify" wrapText="1"/>
    </xf>
    <xf numFmtId="164" fontId="3" fillId="2" borderId="0" xfId="0" applyNumberFormat="1" applyFont="1" applyFill="1" applyAlignment="1">
      <alignment horizontal="center" vertical="justify" wrapText="1"/>
    </xf>
    <xf numFmtId="0" fontId="3" fillId="2" borderId="0" xfId="0" applyFont="1" applyFill="1" applyAlignment="1">
      <alignment horizontal="right" vertical="justify" wrapText="1"/>
    </xf>
    <xf numFmtId="2" fontId="3" fillId="2" borderId="2" xfId="0" applyNumberFormat="1" applyFont="1" applyFill="1" applyBorder="1" applyAlignment="1">
      <alignment horizontal="right" vertical="justify" wrapText="1"/>
    </xf>
    <xf numFmtId="0" fontId="4" fillId="2" borderId="2" xfId="0" applyFont="1" applyFill="1" applyBorder="1" applyAlignment="1">
      <alignment horizontal="center" vertical="justify" wrapText="1"/>
    </xf>
    <xf numFmtId="164" fontId="4" fillId="2" borderId="2" xfId="0" applyNumberFormat="1" applyFont="1" applyFill="1" applyBorder="1" applyAlignment="1">
      <alignment horizontal="center" vertical="justify" wrapText="1"/>
    </xf>
    <xf numFmtId="0" fontId="4" fillId="2" borderId="0" xfId="0" applyFont="1" applyFill="1" applyAlignment="1">
      <alignment horizontal="justify" vertical="justify" wrapText="1"/>
    </xf>
    <xf numFmtId="0" fontId="2" fillId="2" borderId="1" xfId="0" applyFont="1" applyFill="1" applyBorder="1" applyAlignment="1">
      <alignment horizontal="right" vertical="justify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6"/>
  <sheetViews>
    <sheetView topLeftCell="A527" workbookViewId="0">
      <selection activeCell="A153" sqref="A1:XFD1048576"/>
    </sheetView>
  </sheetViews>
  <sheetFormatPr defaultRowHeight="14.25" x14ac:dyDescent="0.25"/>
  <cols>
    <col min="1" max="1" width="8.42578125" style="10" customWidth="1"/>
    <col min="2" max="2" width="23.7109375" style="10" customWidth="1"/>
    <col min="3" max="3" width="20.28515625" style="10" customWidth="1"/>
    <col min="4" max="4" width="15.28515625" style="10" customWidth="1"/>
    <col min="5" max="5" width="11.42578125" style="11" customWidth="1"/>
    <col min="6" max="6" width="11.42578125" style="10" customWidth="1"/>
    <col min="7" max="7" width="13.7109375" style="10" customWidth="1"/>
    <col min="8" max="8" width="11.42578125" style="12" customWidth="1"/>
    <col min="9" max="9" width="14.42578125" style="12" customWidth="1"/>
    <col min="10" max="10" width="23.28515625" style="4" customWidth="1"/>
    <col min="11" max="257" width="9.140625" style="4"/>
    <col min="258" max="258" width="5.5703125" style="4" customWidth="1"/>
    <col min="259" max="259" width="21.5703125" style="4" customWidth="1"/>
    <col min="260" max="260" width="27.7109375" style="4" customWidth="1"/>
    <col min="261" max="261" width="19.5703125" style="4" customWidth="1"/>
    <col min="262" max="262" width="15.7109375" style="4" customWidth="1"/>
    <col min="263" max="264" width="13.7109375" style="4" customWidth="1"/>
    <col min="265" max="265" width="25.28515625" style="4" customWidth="1"/>
    <col min="266" max="266" width="23.28515625" style="4" customWidth="1"/>
    <col min="267" max="513" width="9.140625" style="4"/>
    <col min="514" max="514" width="5.5703125" style="4" customWidth="1"/>
    <col min="515" max="515" width="21.5703125" style="4" customWidth="1"/>
    <col min="516" max="516" width="27.7109375" style="4" customWidth="1"/>
    <col min="517" max="517" width="19.5703125" style="4" customWidth="1"/>
    <col min="518" max="518" width="15.7109375" style="4" customWidth="1"/>
    <col min="519" max="520" width="13.7109375" style="4" customWidth="1"/>
    <col min="521" max="521" width="25.28515625" style="4" customWidth="1"/>
    <col min="522" max="522" width="23.28515625" style="4" customWidth="1"/>
    <col min="523" max="769" width="9.140625" style="4"/>
    <col min="770" max="770" width="5.5703125" style="4" customWidth="1"/>
    <col min="771" max="771" width="21.5703125" style="4" customWidth="1"/>
    <col min="772" max="772" width="27.7109375" style="4" customWidth="1"/>
    <col min="773" max="773" width="19.5703125" style="4" customWidth="1"/>
    <col min="774" max="774" width="15.7109375" style="4" customWidth="1"/>
    <col min="775" max="776" width="13.7109375" style="4" customWidth="1"/>
    <col min="777" max="777" width="25.28515625" style="4" customWidth="1"/>
    <col min="778" max="778" width="23.28515625" style="4" customWidth="1"/>
    <col min="779" max="1025" width="9.140625" style="4"/>
    <col min="1026" max="1026" width="5.5703125" style="4" customWidth="1"/>
    <col min="1027" max="1027" width="21.5703125" style="4" customWidth="1"/>
    <col min="1028" max="1028" width="27.7109375" style="4" customWidth="1"/>
    <col min="1029" max="1029" width="19.5703125" style="4" customWidth="1"/>
    <col min="1030" max="1030" width="15.7109375" style="4" customWidth="1"/>
    <col min="1031" max="1032" width="13.7109375" style="4" customWidth="1"/>
    <col min="1033" max="1033" width="25.28515625" style="4" customWidth="1"/>
    <col min="1034" max="1034" width="23.28515625" style="4" customWidth="1"/>
    <col min="1035" max="1281" width="9.140625" style="4"/>
    <col min="1282" max="1282" width="5.5703125" style="4" customWidth="1"/>
    <col min="1283" max="1283" width="21.5703125" style="4" customWidth="1"/>
    <col min="1284" max="1284" width="27.7109375" style="4" customWidth="1"/>
    <col min="1285" max="1285" width="19.5703125" style="4" customWidth="1"/>
    <col min="1286" max="1286" width="15.7109375" style="4" customWidth="1"/>
    <col min="1287" max="1288" width="13.7109375" style="4" customWidth="1"/>
    <col min="1289" max="1289" width="25.28515625" style="4" customWidth="1"/>
    <col min="1290" max="1290" width="23.28515625" style="4" customWidth="1"/>
    <col min="1291" max="1537" width="9.140625" style="4"/>
    <col min="1538" max="1538" width="5.5703125" style="4" customWidth="1"/>
    <col min="1539" max="1539" width="21.5703125" style="4" customWidth="1"/>
    <col min="1540" max="1540" width="27.7109375" style="4" customWidth="1"/>
    <col min="1541" max="1541" width="19.5703125" style="4" customWidth="1"/>
    <col min="1542" max="1542" width="15.7109375" style="4" customWidth="1"/>
    <col min="1543" max="1544" width="13.7109375" style="4" customWidth="1"/>
    <col min="1545" max="1545" width="25.28515625" style="4" customWidth="1"/>
    <col min="1546" max="1546" width="23.28515625" style="4" customWidth="1"/>
    <col min="1547" max="1793" width="9.140625" style="4"/>
    <col min="1794" max="1794" width="5.5703125" style="4" customWidth="1"/>
    <col min="1795" max="1795" width="21.5703125" style="4" customWidth="1"/>
    <col min="1796" max="1796" width="27.7109375" style="4" customWidth="1"/>
    <col min="1797" max="1797" width="19.5703125" style="4" customWidth="1"/>
    <col min="1798" max="1798" width="15.7109375" style="4" customWidth="1"/>
    <col min="1799" max="1800" width="13.7109375" style="4" customWidth="1"/>
    <col min="1801" max="1801" width="25.28515625" style="4" customWidth="1"/>
    <col min="1802" max="1802" width="23.28515625" style="4" customWidth="1"/>
    <col min="1803" max="2049" width="9.140625" style="4"/>
    <col min="2050" max="2050" width="5.5703125" style="4" customWidth="1"/>
    <col min="2051" max="2051" width="21.5703125" style="4" customWidth="1"/>
    <col min="2052" max="2052" width="27.7109375" style="4" customWidth="1"/>
    <col min="2053" max="2053" width="19.5703125" style="4" customWidth="1"/>
    <col min="2054" max="2054" width="15.7109375" style="4" customWidth="1"/>
    <col min="2055" max="2056" width="13.7109375" style="4" customWidth="1"/>
    <col min="2057" max="2057" width="25.28515625" style="4" customWidth="1"/>
    <col min="2058" max="2058" width="23.28515625" style="4" customWidth="1"/>
    <col min="2059" max="2305" width="9.140625" style="4"/>
    <col min="2306" max="2306" width="5.5703125" style="4" customWidth="1"/>
    <col min="2307" max="2307" width="21.5703125" style="4" customWidth="1"/>
    <col min="2308" max="2308" width="27.7109375" style="4" customWidth="1"/>
    <col min="2309" max="2309" width="19.5703125" style="4" customWidth="1"/>
    <col min="2310" max="2310" width="15.7109375" style="4" customWidth="1"/>
    <col min="2311" max="2312" width="13.7109375" style="4" customWidth="1"/>
    <col min="2313" max="2313" width="25.28515625" style="4" customWidth="1"/>
    <col min="2314" max="2314" width="23.28515625" style="4" customWidth="1"/>
    <col min="2315" max="2561" width="9.140625" style="4"/>
    <col min="2562" max="2562" width="5.5703125" style="4" customWidth="1"/>
    <col min="2563" max="2563" width="21.5703125" style="4" customWidth="1"/>
    <col min="2564" max="2564" width="27.7109375" style="4" customWidth="1"/>
    <col min="2565" max="2565" width="19.5703125" style="4" customWidth="1"/>
    <col min="2566" max="2566" width="15.7109375" style="4" customWidth="1"/>
    <col min="2567" max="2568" width="13.7109375" style="4" customWidth="1"/>
    <col min="2569" max="2569" width="25.28515625" style="4" customWidth="1"/>
    <col min="2570" max="2570" width="23.28515625" style="4" customWidth="1"/>
    <col min="2571" max="2817" width="9.140625" style="4"/>
    <col min="2818" max="2818" width="5.5703125" style="4" customWidth="1"/>
    <col min="2819" max="2819" width="21.5703125" style="4" customWidth="1"/>
    <col min="2820" max="2820" width="27.7109375" style="4" customWidth="1"/>
    <col min="2821" max="2821" width="19.5703125" style="4" customWidth="1"/>
    <col min="2822" max="2822" width="15.7109375" style="4" customWidth="1"/>
    <col min="2823" max="2824" width="13.7109375" style="4" customWidth="1"/>
    <col min="2825" max="2825" width="25.28515625" style="4" customWidth="1"/>
    <col min="2826" max="2826" width="23.28515625" style="4" customWidth="1"/>
    <col min="2827" max="3073" width="9.140625" style="4"/>
    <col min="3074" max="3074" width="5.5703125" style="4" customWidth="1"/>
    <col min="3075" max="3075" width="21.5703125" style="4" customWidth="1"/>
    <col min="3076" max="3076" width="27.7109375" style="4" customWidth="1"/>
    <col min="3077" max="3077" width="19.5703125" style="4" customWidth="1"/>
    <col min="3078" max="3078" width="15.7109375" style="4" customWidth="1"/>
    <col min="3079" max="3080" width="13.7109375" style="4" customWidth="1"/>
    <col min="3081" max="3081" width="25.28515625" style="4" customWidth="1"/>
    <col min="3082" max="3082" width="23.28515625" style="4" customWidth="1"/>
    <col min="3083" max="3329" width="9.140625" style="4"/>
    <col min="3330" max="3330" width="5.5703125" style="4" customWidth="1"/>
    <col min="3331" max="3331" width="21.5703125" style="4" customWidth="1"/>
    <col min="3332" max="3332" width="27.7109375" style="4" customWidth="1"/>
    <col min="3333" max="3333" width="19.5703125" style="4" customWidth="1"/>
    <col min="3334" max="3334" width="15.7109375" style="4" customWidth="1"/>
    <col min="3335" max="3336" width="13.7109375" style="4" customWidth="1"/>
    <col min="3337" max="3337" width="25.28515625" style="4" customWidth="1"/>
    <col min="3338" max="3338" width="23.28515625" style="4" customWidth="1"/>
    <col min="3339" max="3585" width="9.140625" style="4"/>
    <col min="3586" max="3586" width="5.5703125" style="4" customWidth="1"/>
    <col min="3587" max="3587" width="21.5703125" style="4" customWidth="1"/>
    <col min="3588" max="3588" width="27.7109375" style="4" customWidth="1"/>
    <col min="3589" max="3589" width="19.5703125" style="4" customWidth="1"/>
    <col min="3590" max="3590" width="15.7109375" style="4" customWidth="1"/>
    <col min="3591" max="3592" width="13.7109375" style="4" customWidth="1"/>
    <col min="3593" max="3593" width="25.28515625" style="4" customWidth="1"/>
    <col min="3594" max="3594" width="23.28515625" style="4" customWidth="1"/>
    <col min="3595" max="3841" width="9.140625" style="4"/>
    <col min="3842" max="3842" width="5.5703125" style="4" customWidth="1"/>
    <col min="3843" max="3843" width="21.5703125" style="4" customWidth="1"/>
    <col min="3844" max="3844" width="27.7109375" style="4" customWidth="1"/>
    <col min="3845" max="3845" width="19.5703125" style="4" customWidth="1"/>
    <col min="3846" max="3846" width="15.7109375" style="4" customWidth="1"/>
    <col min="3847" max="3848" width="13.7109375" style="4" customWidth="1"/>
    <col min="3849" max="3849" width="25.28515625" style="4" customWidth="1"/>
    <col min="3850" max="3850" width="23.28515625" style="4" customWidth="1"/>
    <col min="3851" max="4097" width="9.140625" style="4"/>
    <col min="4098" max="4098" width="5.5703125" style="4" customWidth="1"/>
    <col min="4099" max="4099" width="21.5703125" style="4" customWidth="1"/>
    <col min="4100" max="4100" width="27.7109375" style="4" customWidth="1"/>
    <col min="4101" max="4101" width="19.5703125" style="4" customWidth="1"/>
    <col min="4102" max="4102" width="15.7109375" style="4" customWidth="1"/>
    <col min="4103" max="4104" width="13.7109375" style="4" customWidth="1"/>
    <col min="4105" max="4105" width="25.28515625" style="4" customWidth="1"/>
    <col min="4106" max="4106" width="23.28515625" style="4" customWidth="1"/>
    <col min="4107" max="4353" width="9.140625" style="4"/>
    <col min="4354" max="4354" width="5.5703125" style="4" customWidth="1"/>
    <col min="4355" max="4355" width="21.5703125" style="4" customWidth="1"/>
    <col min="4356" max="4356" width="27.7109375" style="4" customWidth="1"/>
    <col min="4357" max="4357" width="19.5703125" style="4" customWidth="1"/>
    <col min="4358" max="4358" width="15.7109375" style="4" customWidth="1"/>
    <col min="4359" max="4360" width="13.7109375" style="4" customWidth="1"/>
    <col min="4361" max="4361" width="25.28515625" style="4" customWidth="1"/>
    <col min="4362" max="4362" width="23.28515625" style="4" customWidth="1"/>
    <col min="4363" max="4609" width="9.140625" style="4"/>
    <col min="4610" max="4610" width="5.5703125" style="4" customWidth="1"/>
    <col min="4611" max="4611" width="21.5703125" style="4" customWidth="1"/>
    <col min="4612" max="4612" width="27.7109375" style="4" customWidth="1"/>
    <col min="4613" max="4613" width="19.5703125" style="4" customWidth="1"/>
    <col min="4614" max="4614" width="15.7109375" style="4" customWidth="1"/>
    <col min="4615" max="4616" width="13.7109375" style="4" customWidth="1"/>
    <col min="4617" max="4617" width="25.28515625" style="4" customWidth="1"/>
    <col min="4618" max="4618" width="23.28515625" style="4" customWidth="1"/>
    <col min="4619" max="4865" width="9.140625" style="4"/>
    <col min="4866" max="4866" width="5.5703125" style="4" customWidth="1"/>
    <col min="4867" max="4867" width="21.5703125" style="4" customWidth="1"/>
    <col min="4868" max="4868" width="27.7109375" style="4" customWidth="1"/>
    <col min="4869" max="4869" width="19.5703125" style="4" customWidth="1"/>
    <col min="4870" max="4870" width="15.7109375" style="4" customWidth="1"/>
    <col min="4871" max="4872" width="13.7109375" style="4" customWidth="1"/>
    <col min="4873" max="4873" width="25.28515625" style="4" customWidth="1"/>
    <col min="4874" max="4874" width="23.28515625" style="4" customWidth="1"/>
    <col min="4875" max="5121" width="9.140625" style="4"/>
    <col min="5122" max="5122" width="5.5703125" style="4" customWidth="1"/>
    <col min="5123" max="5123" width="21.5703125" style="4" customWidth="1"/>
    <col min="5124" max="5124" width="27.7109375" style="4" customWidth="1"/>
    <col min="5125" max="5125" width="19.5703125" style="4" customWidth="1"/>
    <col min="5126" max="5126" width="15.7109375" style="4" customWidth="1"/>
    <col min="5127" max="5128" width="13.7109375" style="4" customWidth="1"/>
    <col min="5129" max="5129" width="25.28515625" style="4" customWidth="1"/>
    <col min="5130" max="5130" width="23.28515625" style="4" customWidth="1"/>
    <col min="5131" max="5377" width="9.140625" style="4"/>
    <col min="5378" max="5378" width="5.5703125" style="4" customWidth="1"/>
    <col min="5379" max="5379" width="21.5703125" style="4" customWidth="1"/>
    <col min="5380" max="5380" width="27.7109375" style="4" customWidth="1"/>
    <col min="5381" max="5381" width="19.5703125" style="4" customWidth="1"/>
    <col min="5382" max="5382" width="15.7109375" style="4" customWidth="1"/>
    <col min="5383" max="5384" width="13.7109375" style="4" customWidth="1"/>
    <col min="5385" max="5385" width="25.28515625" style="4" customWidth="1"/>
    <col min="5386" max="5386" width="23.28515625" style="4" customWidth="1"/>
    <col min="5387" max="5633" width="9.140625" style="4"/>
    <col min="5634" max="5634" width="5.5703125" style="4" customWidth="1"/>
    <col min="5635" max="5635" width="21.5703125" style="4" customWidth="1"/>
    <col min="5636" max="5636" width="27.7109375" style="4" customWidth="1"/>
    <col min="5637" max="5637" width="19.5703125" style="4" customWidth="1"/>
    <col min="5638" max="5638" width="15.7109375" style="4" customWidth="1"/>
    <col min="5639" max="5640" width="13.7109375" style="4" customWidth="1"/>
    <col min="5641" max="5641" width="25.28515625" style="4" customWidth="1"/>
    <col min="5642" max="5642" width="23.28515625" style="4" customWidth="1"/>
    <col min="5643" max="5889" width="9.140625" style="4"/>
    <col min="5890" max="5890" width="5.5703125" style="4" customWidth="1"/>
    <col min="5891" max="5891" width="21.5703125" style="4" customWidth="1"/>
    <col min="5892" max="5892" width="27.7109375" style="4" customWidth="1"/>
    <col min="5893" max="5893" width="19.5703125" style="4" customWidth="1"/>
    <col min="5894" max="5894" width="15.7109375" style="4" customWidth="1"/>
    <col min="5895" max="5896" width="13.7109375" style="4" customWidth="1"/>
    <col min="5897" max="5897" width="25.28515625" style="4" customWidth="1"/>
    <col min="5898" max="5898" width="23.28515625" style="4" customWidth="1"/>
    <col min="5899" max="6145" width="9.140625" style="4"/>
    <col min="6146" max="6146" width="5.5703125" style="4" customWidth="1"/>
    <col min="6147" max="6147" width="21.5703125" style="4" customWidth="1"/>
    <col min="6148" max="6148" width="27.7109375" style="4" customWidth="1"/>
    <col min="6149" max="6149" width="19.5703125" style="4" customWidth="1"/>
    <col min="6150" max="6150" width="15.7109375" style="4" customWidth="1"/>
    <col min="6151" max="6152" width="13.7109375" style="4" customWidth="1"/>
    <col min="6153" max="6153" width="25.28515625" style="4" customWidth="1"/>
    <col min="6154" max="6154" width="23.28515625" style="4" customWidth="1"/>
    <col min="6155" max="6401" width="9.140625" style="4"/>
    <col min="6402" max="6402" width="5.5703125" style="4" customWidth="1"/>
    <col min="6403" max="6403" width="21.5703125" style="4" customWidth="1"/>
    <col min="6404" max="6404" width="27.7109375" style="4" customWidth="1"/>
    <col min="6405" max="6405" width="19.5703125" style="4" customWidth="1"/>
    <col min="6406" max="6406" width="15.7109375" style="4" customWidth="1"/>
    <col min="6407" max="6408" width="13.7109375" style="4" customWidth="1"/>
    <col min="6409" max="6409" width="25.28515625" style="4" customWidth="1"/>
    <col min="6410" max="6410" width="23.28515625" style="4" customWidth="1"/>
    <col min="6411" max="6657" width="9.140625" style="4"/>
    <col min="6658" max="6658" width="5.5703125" style="4" customWidth="1"/>
    <col min="6659" max="6659" width="21.5703125" style="4" customWidth="1"/>
    <col min="6660" max="6660" width="27.7109375" style="4" customWidth="1"/>
    <col min="6661" max="6661" width="19.5703125" style="4" customWidth="1"/>
    <col min="6662" max="6662" width="15.7109375" style="4" customWidth="1"/>
    <col min="6663" max="6664" width="13.7109375" style="4" customWidth="1"/>
    <col min="6665" max="6665" width="25.28515625" style="4" customWidth="1"/>
    <col min="6666" max="6666" width="23.28515625" style="4" customWidth="1"/>
    <col min="6667" max="6913" width="9.140625" style="4"/>
    <col min="6914" max="6914" width="5.5703125" style="4" customWidth="1"/>
    <col min="6915" max="6915" width="21.5703125" style="4" customWidth="1"/>
    <col min="6916" max="6916" width="27.7109375" style="4" customWidth="1"/>
    <col min="6917" max="6917" width="19.5703125" style="4" customWidth="1"/>
    <col min="6918" max="6918" width="15.7109375" style="4" customWidth="1"/>
    <col min="6919" max="6920" width="13.7109375" style="4" customWidth="1"/>
    <col min="6921" max="6921" width="25.28515625" style="4" customWidth="1"/>
    <col min="6922" max="6922" width="23.28515625" style="4" customWidth="1"/>
    <col min="6923" max="7169" width="9.140625" style="4"/>
    <col min="7170" max="7170" width="5.5703125" style="4" customWidth="1"/>
    <col min="7171" max="7171" width="21.5703125" style="4" customWidth="1"/>
    <col min="7172" max="7172" width="27.7109375" style="4" customWidth="1"/>
    <col min="7173" max="7173" width="19.5703125" style="4" customWidth="1"/>
    <col min="7174" max="7174" width="15.7109375" style="4" customWidth="1"/>
    <col min="7175" max="7176" width="13.7109375" style="4" customWidth="1"/>
    <col min="7177" max="7177" width="25.28515625" style="4" customWidth="1"/>
    <col min="7178" max="7178" width="23.28515625" style="4" customWidth="1"/>
    <col min="7179" max="7425" width="9.140625" style="4"/>
    <col min="7426" max="7426" width="5.5703125" style="4" customWidth="1"/>
    <col min="7427" max="7427" width="21.5703125" style="4" customWidth="1"/>
    <col min="7428" max="7428" width="27.7109375" style="4" customWidth="1"/>
    <col min="7429" max="7429" width="19.5703125" style="4" customWidth="1"/>
    <col min="7430" max="7430" width="15.7109375" style="4" customWidth="1"/>
    <col min="7431" max="7432" width="13.7109375" style="4" customWidth="1"/>
    <col min="7433" max="7433" width="25.28515625" style="4" customWidth="1"/>
    <col min="7434" max="7434" width="23.28515625" style="4" customWidth="1"/>
    <col min="7435" max="7681" width="9.140625" style="4"/>
    <col min="7682" max="7682" width="5.5703125" style="4" customWidth="1"/>
    <col min="7683" max="7683" width="21.5703125" style="4" customWidth="1"/>
    <col min="7684" max="7684" width="27.7109375" style="4" customWidth="1"/>
    <col min="7685" max="7685" width="19.5703125" style="4" customWidth="1"/>
    <col min="7686" max="7686" width="15.7109375" style="4" customWidth="1"/>
    <col min="7687" max="7688" width="13.7109375" style="4" customWidth="1"/>
    <col min="7689" max="7689" width="25.28515625" style="4" customWidth="1"/>
    <col min="7690" max="7690" width="23.28515625" style="4" customWidth="1"/>
    <col min="7691" max="7937" width="9.140625" style="4"/>
    <col min="7938" max="7938" width="5.5703125" style="4" customWidth="1"/>
    <col min="7939" max="7939" width="21.5703125" style="4" customWidth="1"/>
    <col min="7940" max="7940" width="27.7109375" style="4" customWidth="1"/>
    <col min="7941" max="7941" width="19.5703125" style="4" customWidth="1"/>
    <col min="7942" max="7942" width="15.7109375" style="4" customWidth="1"/>
    <col min="7943" max="7944" width="13.7109375" style="4" customWidth="1"/>
    <col min="7945" max="7945" width="25.28515625" style="4" customWidth="1"/>
    <col min="7946" max="7946" width="23.28515625" style="4" customWidth="1"/>
    <col min="7947" max="8193" width="9.140625" style="4"/>
    <col min="8194" max="8194" width="5.5703125" style="4" customWidth="1"/>
    <col min="8195" max="8195" width="21.5703125" style="4" customWidth="1"/>
    <col min="8196" max="8196" width="27.7109375" style="4" customWidth="1"/>
    <col min="8197" max="8197" width="19.5703125" style="4" customWidth="1"/>
    <col min="8198" max="8198" width="15.7109375" style="4" customWidth="1"/>
    <col min="8199" max="8200" width="13.7109375" style="4" customWidth="1"/>
    <col min="8201" max="8201" width="25.28515625" style="4" customWidth="1"/>
    <col min="8202" max="8202" width="23.28515625" style="4" customWidth="1"/>
    <col min="8203" max="8449" width="9.140625" style="4"/>
    <col min="8450" max="8450" width="5.5703125" style="4" customWidth="1"/>
    <col min="8451" max="8451" width="21.5703125" style="4" customWidth="1"/>
    <col min="8452" max="8452" width="27.7109375" style="4" customWidth="1"/>
    <col min="8453" max="8453" width="19.5703125" style="4" customWidth="1"/>
    <col min="8454" max="8454" width="15.7109375" style="4" customWidth="1"/>
    <col min="8455" max="8456" width="13.7109375" style="4" customWidth="1"/>
    <col min="8457" max="8457" width="25.28515625" style="4" customWidth="1"/>
    <col min="8458" max="8458" width="23.28515625" style="4" customWidth="1"/>
    <col min="8459" max="8705" width="9.140625" style="4"/>
    <col min="8706" max="8706" width="5.5703125" style="4" customWidth="1"/>
    <col min="8707" max="8707" width="21.5703125" style="4" customWidth="1"/>
    <col min="8708" max="8708" width="27.7109375" style="4" customWidth="1"/>
    <col min="8709" max="8709" width="19.5703125" style="4" customWidth="1"/>
    <col min="8710" max="8710" width="15.7109375" style="4" customWidth="1"/>
    <col min="8711" max="8712" width="13.7109375" style="4" customWidth="1"/>
    <col min="8713" max="8713" width="25.28515625" style="4" customWidth="1"/>
    <col min="8714" max="8714" width="23.28515625" style="4" customWidth="1"/>
    <col min="8715" max="8961" width="9.140625" style="4"/>
    <col min="8962" max="8962" width="5.5703125" style="4" customWidth="1"/>
    <col min="8963" max="8963" width="21.5703125" style="4" customWidth="1"/>
    <col min="8964" max="8964" width="27.7109375" style="4" customWidth="1"/>
    <col min="8965" max="8965" width="19.5703125" style="4" customWidth="1"/>
    <col min="8966" max="8966" width="15.7109375" style="4" customWidth="1"/>
    <col min="8967" max="8968" width="13.7109375" style="4" customWidth="1"/>
    <col min="8969" max="8969" width="25.28515625" style="4" customWidth="1"/>
    <col min="8970" max="8970" width="23.28515625" style="4" customWidth="1"/>
    <col min="8971" max="9217" width="9.140625" style="4"/>
    <col min="9218" max="9218" width="5.5703125" style="4" customWidth="1"/>
    <col min="9219" max="9219" width="21.5703125" style="4" customWidth="1"/>
    <col min="9220" max="9220" width="27.7109375" style="4" customWidth="1"/>
    <col min="9221" max="9221" width="19.5703125" style="4" customWidth="1"/>
    <col min="9222" max="9222" width="15.7109375" style="4" customWidth="1"/>
    <col min="9223" max="9224" width="13.7109375" style="4" customWidth="1"/>
    <col min="9225" max="9225" width="25.28515625" style="4" customWidth="1"/>
    <col min="9226" max="9226" width="23.28515625" style="4" customWidth="1"/>
    <col min="9227" max="9473" width="9.140625" style="4"/>
    <col min="9474" max="9474" width="5.5703125" style="4" customWidth="1"/>
    <col min="9475" max="9475" width="21.5703125" style="4" customWidth="1"/>
    <col min="9476" max="9476" width="27.7109375" style="4" customWidth="1"/>
    <col min="9477" max="9477" width="19.5703125" style="4" customWidth="1"/>
    <col min="9478" max="9478" width="15.7109375" style="4" customWidth="1"/>
    <col min="9479" max="9480" width="13.7109375" style="4" customWidth="1"/>
    <col min="9481" max="9481" width="25.28515625" style="4" customWidth="1"/>
    <col min="9482" max="9482" width="23.28515625" style="4" customWidth="1"/>
    <col min="9483" max="9729" width="9.140625" style="4"/>
    <col min="9730" max="9730" width="5.5703125" style="4" customWidth="1"/>
    <col min="9731" max="9731" width="21.5703125" style="4" customWidth="1"/>
    <col min="9732" max="9732" width="27.7109375" style="4" customWidth="1"/>
    <col min="9733" max="9733" width="19.5703125" style="4" customWidth="1"/>
    <col min="9734" max="9734" width="15.7109375" style="4" customWidth="1"/>
    <col min="9735" max="9736" width="13.7109375" style="4" customWidth="1"/>
    <col min="9737" max="9737" width="25.28515625" style="4" customWidth="1"/>
    <col min="9738" max="9738" width="23.28515625" style="4" customWidth="1"/>
    <col min="9739" max="9985" width="9.140625" style="4"/>
    <col min="9986" max="9986" width="5.5703125" style="4" customWidth="1"/>
    <col min="9987" max="9987" width="21.5703125" style="4" customWidth="1"/>
    <col min="9988" max="9988" width="27.7109375" style="4" customWidth="1"/>
    <col min="9989" max="9989" width="19.5703125" style="4" customWidth="1"/>
    <col min="9990" max="9990" width="15.7109375" style="4" customWidth="1"/>
    <col min="9991" max="9992" width="13.7109375" style="4" customWidth="1"/>
    <col min="9993" max="9993" width="25.28515625" style="4" customWidth="1"/>
    <col min="9994" max="9994" width="23.28515625" style="4" customWidth="1"/>
    <col min="9995" max="10241" width="9.140625" style="4"/>
    <col min="10242" max="10242" width="5.5703125" style="4" customWidth="1"/>
    <col min="10243" max="10243" width="21.5703125" style="4" customWidth="1"/>
    <col min="10244" max="10244" width="27.7109375" style="4" customWidth="1"/>
    <col min="10245" max="10245" width="19.5703125" style="4" customWidth="1"/>
    <col min="10246" max="10246" width="15.7109375" style="4" customWidth="1"/>
    <col min="10247" max="10248" width="13.7109375" style="4" customWidth="1"/>
    <col min="10249" max="10249" width="25.28515625" style="4" customWidth="1"/>
    <col min="10250" max="10250" width="23.28515625" style="4" customWidth="1"/>
    <col min="10251" max="10497" width="9.140625" style="4"/>
    <col min="10498" max="10498" width="5.5703125" style="4" customWidth="1"/>
    <col min="10499" max="10499" width="21.5703125" style="4" customWidth="1"/>
    <col min="10500" max="10500" width="27.7109375" style="4" customWidth="1"/>
    <col min="10501" max="10501" width="19.5703125" style="4" customWidth="1"/>
    <col min="10502" max="10502" width="15.7109375" style="4" customWidth="1"/>
    <col min="10503" max="10504" width="13.7109375" style="4" customWidth="1"/>
    <col min="10505" max="10505" width="25.28515625" style="4" customWidth="1"/>
    <col min="10506" max="10506" width="23.28515625" style="4" customWidth="1"/>
    <col min="10507" max="10753" width="9.140625" style="4"/>
    <col min="10754" max="10754" width="5.5703125" style="4" customWidth="1"/>
    <col min="10755" max="10755" width="21.5703125" style="4" customWidth="1"/>
    <col min="10756" max="10756" width="27.7109375" style="4" customWidth="1"/>
    <col min="10757" max="10757" width="19.5703125" style="4" customWidth="1"/>
    <col min="10758" max="10758" width="15.7109375" style="4" customWidth="1"/>
    <col min="10759" max="10760" width="13.7109375" style="4" customWidth="1"/>
    <col min="10761" max="10761" width="25.28515625" style="4" customWidth="1"/>
    <col min="10762" max="10762" width="23.28515625" style="4" customWidth="1"/>
    <col min="10763" max="11009" width="9.140625" style="4"/>
    <col min="11010" max="11010" width="5.5703125" style="4" customWidth="1"/>
    <col min="11011" max="11011" width="21.5703125" style="4" customWidth="1"/>
    <col min="11012" max="11012" width="27.7109375" style="4" customWidth="1"/>
    <col min="11013" max="11013" width="19.5703125" style="4" customWidth="1"/>
    <col min="11014" max="11014" width="15.7109375" style="4" customWidth="1"/>
    <col min="11015" max="11016" width="13.7109375" style="4" customWidth="1"/>
    <col min="11017" max="11017" width="25.28515625" style="4" customWidth="1"/>
    <col min="11018" max="11018" width="23.28515625" style="4" customWidth="1"/>
    <col min="11019" max="11265" width="9.140625" style="4"/>
    <col min="11266" max="11266" width="5.5703125" style="4" customWidth="1"/>
    <col min="11267" max="11267" width="21.5703125" style="4" customWidth="1"/>
    <col min="11268" max="11268" width="27.7109375" style="4" customWidth="1"/>
    <col min="11269" max="11269" width="19.5703125" style="4" customWidth="1"/>
    <col min="11270" max="11270" width="15.7109375" style="4" customWidth="1"/>
    <col min="11271" max="11272" width="13.7109375" style="4" customWidth="1"/>
    <col min="11273" max="11273" width="25.28515625" style="4" customWidth="1"/>
    <col min="11274" max="11274" width="23.28515625" style="4" customWidth="1"/>
    <col min="11275" max="11521" width="9.140625" style="4"/>
    <col min="11522" max="11522" width="5.5703125" style="4" customWidth="1"/>
    <col min="11523" max="11523" width="21.5703125" style="4" customWidth="1"/>
    <col min="11524" max="11524" width="27.7109375" style="4" customWidth="1"/>
    <col min="11525" max="11525" width="19.5703125" style="4" customWidth="1"/>
    <col min="11526" max="11526" width="15.7109375" style="4" customWidth="1"/>
    <col min="11527" max="11528" width="13.7109375" style="4" customWidth="1"/>
    <col min="11529" max="11529" width="25.28515625" style="4" customWidth="1"/>
    <col min="11530" max="11530" width="23.28515625" style="4" customWidth="1"/>
    <col min="11531" max="11777" width="9.140625" style="4"/>
    <col min="11778" max="11778" width="5.5703125" style="4" customWidth="1"/>
    <col min="11779" max="11779" width="21.5703125" style="4" customWidth="1"/>
    <col min="11780" max="11780" width="27.7109375" style="4" customWidth="1"/>
    <col min="11781" max="11781" width="19.5703125" style="4" customWidth="1"/>
    <col min="11782" max="11782" width="15.7109375" style="4" customWidth="1"/>
    <col min="11783" max="11784" width="13.7109375" style="4" customWidth="1"/>
    <col min="11785" max="11785" width="25.28515625" style="4" customWidth="1"/>
    <col min="11786" max="11786" width="23.28515625" style="4" customWidth="1"/>
    <col min="11787" max="12033" width="9.140625" style="4"/>
    <col min="12034" max="12034" width="5.5703125" style="4" customWidth="1"/>
    <col min="12035" max="12035" width="21.5703125" style="4" customWidth="1"/>
    <col min="12036" max="12036" width="27.7109375" style="4" customWidth="1"/>
    <col min="12037" max="12037" width="19.5703125" style="4" customWidth="1"/>
    <col min="12038" max="12038" width="15.7109375" style="4" customWidth="1"/>
    <col min="12039" max="12040" width="13.7109375" style="4" customWidth="1"/>
    <col min="12041" max="12041" width="25.28515625" style="4" customWidth="1"/>
    <col min="12042" max="12042" width="23.28515625" style="4" customWidth="1"/>
    <col min="12043" max="12289" width="9.140625" style="4"/>
    <col min="12290" max="12290" width="5.5703125" style="4" customWidth="1"/>
    <col min="12291" max="12291" width="21.5703125" style="4" customWidth="1"/>
    <col min="12292" max="12292" width="27.7109375" style="4" customWidth="1"/>
    <col min="12293" max="12293" width="19.5703125" style="4" customWidth="1"/>
    <col min="12294" max="12294" width="15.7109375" style="4" customWidth="1"/>
    <col min="12295" max="12296" width="13.7109375" style="4" customWidth="1"/>
    <col min="12297" max="12297" width="25.28515625" style="4" customWidth="1"/>
    <col min="12298" max="12298" width="23.28515625" style="4" customWidth="1"/>
    <col min="12299" max="12545" width="9.140625" style="4"/>
    <col min="12546" max="12546" width="5.5703125" style="4" customWidth="1"/>
    <col min="12547" max="12547" width="21.5703125" style="4" customWidth="1"/>
    <col min="12548" max="12548" width="27.7109375" style="4" customWidth="1"/>
    <col min="12549" max="12549" width="19.5703125" style="4" customWidth="1"/>
    <col min="12550" max="12550" width="15.7109375" style="4" customWidth="1"/>
    <col min="12551" max="12552" width="13.7109375" style="4" customWidth="1"/>
    <col min="12553" max="12553" width="25.28515625" style="4" customWidth="1"/>
    <col min="12554" max="12554" width="23.28515625" style="4" customWidth="1"/>
    <col min="12555" max="12801" width="9.140625" style="4"/>
    <col min="12802" max="12802" width="5.5703125" style="4" customWidth="1"/>
    <col min="12803" max="12803" width="21.5703125" style="4" customWidth="1"/>
    <col min="12804" max="12804" width="27.7109375" style="4" customWidth="1"/>
    <col min="12805" max="12805" width="19.5703125" style="4" customWidth="1"/>
    <col min="12806" max="12806" width="15.7109375" style="4" customWidth="1"/>
    <col min="12807" max="12808" width="13.7109375" style="4" customWidth="1"/>
    <col min="12809" max="12809" width="25.28515625" style="4" customWidth="1"/>
    <col min="12810" max="12810" width="23.28515625" style="4" customWidth="1"/>
    <col min="12811" max="13057" width="9.140625" style="4"/>
    <col min="13058" max="13058" width="5.5703125" style="4" customWidth="1"/>
    <col min="13059" max="13059" width="21.5703125" style="4" customWidth="1"/>
    <col min="13060" max="13060" width="27.7109375" style="4" customWidth="1"/>
    <col min="13061" max="13061" width="19.5703125" style="4" customWidth="1"/>
    <col min="13062" max="13062" width="15.7109375" style="4" customWidth="1"/>
    <col min="13063" max="13064" width="13.7109375" style="4" customWidth="1"/>
    <col min="13065" max="13065" width="25.28515625" style="4" customWidth="1"/>
    <col min="13066" max="13066" width="23.28515625" style="4" customWidth="1"/>
    <col min="13067" max="13313" width="9.140625" style="4"/>
    <col min="13314" max="13314" width="5.5703125" style="4" customWidth="1"/>
    <col min="13315" max="13315" width="21.5703125" style="4" customWidth="1"/>
    <col min="13316" max="13316" width="27.7109375" style="4" customWidth="1"/>
    <col min="13317" max="13317" width="19.5703125" style="4" customWidth="1"/>
    <col min="13318" max="13318" width="15.7109375" style="4" customWidth="1"/>
    <col min="13319" max="13320" width="13.7109375" style="4" customWidth="1"/>
    <col min="13321" max="13321" width="25.28515625" style="4" customWidth="1"/>
    <col min="13322" max="13322" width="23.28515625" style="4" customWidth="1"/>
    <col min="13323" max="13569" width="9.140625" style="4"/>
    <col min="13570" max="13570" width="5.5703125" style="4" customWidth="1"/>
    <col min="13571" max="13571" width="21.5703125" style="4" customWidth="1"/>
    <col min="13572" max="13572" width="27.7109375" style="4" customWidth="1"/>
    <col min="13573" max="13573" width="19.5703125" style="4" customWidth="1"/>
    <col min="13574" max="13574" width="15.7109375" style="4" customWidth="1"/>
    <col min="13575" max="13576" width="13.7109375" style="4" customWidth="1"/>
    <col min="13577" max="13577" width="25.28515625" style="4" customWidth="1"/>
    <col min="13578" max="13578" width="23.28515625" style="4" customWidth="1"/>
    <col min="13579" max="13825" width="9.140625" style="4"/>
    <col min="13826" max="13826" width="5.5703125" style="4" customWidth="1"/>
    <col min="13827" max="13827" width="21.5703125" style="4" customWidth="1"/>
    <col min="13828" max="13828" width="27.7109375" style="4" customWidth="1"/>
    <col min="13829" max="13829" width="19.5703125" style="4" customWidth="1"/>
    <col min="13830" max="13830" width="15.7109375" style="4" customWidth="1"/>
    <col min="13831" max="13832" width="13.7109375" style="4" customWidth="1"/>
    <col min="13833" max="13833" width="25.28515625" style="4" customWidth="1"/>
    <col min="13834" max="13834" width="23.28515625" style="4" customWidth="1"/>
    <col min="13835" max="14081" width="9.140625" style="4"/>
    <col min="14082" max="14082" width="5.5703125" style="4" customWidth="1"/>
    <col min="14083" max="14083" width="21.5703125" style="4" customWidth="1"/>
    <col min="14084" max="14084" width="27.7109375" style="4" customWidth="1"/>
    <col min="14085" max="14085" width="19.5703125" style="4" customWidth="1"/>
    <col min="14086" max="14086" width="15.7109375" style="4" customWidth="1"/>
    <col min="14087" max="14088" width="13.7109375" style="4" customWidth="1"/>
    <col min="14089" max="14089" width="25.28515625" style="4" customWidth="1"/>
    <col min="14090" max="14090" width="23.28515625" style="4" customWidth="1"/>
    <col min="14091" max="14337" width="9.140625" style="4"/>
    <col min="14338" max="14338" width="5.5703125" style="4" customWidth="1"/>
    <col min="14339" max="14339" width="21.5703125" style="4" customWidth="1"/>
    <col min="14340" max="14340" width="27.7109375" style="4" customWidth="1"/>
    <col min="14341" max="14341" width="19.5703125" style="4" customWidth="1"/>
    <col min="14342" max="14342" width="15.7109375" style="4" customWidth="1"/>
    <col min="14343" max="14344" width="13.7109375" style="4" customWidth="1"/>
    <col min="14345" max="14345" width="25.28515625" style="4" customWidth="1"/>
    <col min="14346" max="14346" width="23.28515625" style="4" customWidth="1"/>
    <col min="14347" max="14593" width="9.140625" style="4"/>
    <col min="14594" max="14594" width="5.5703125" style="4" customWidth="1"/>
    <col min="14595" max="14595" width="21.5703125" style="4" customWidth="1"/>
    <col min="14596" max="14596" width="27.7109375" style="4" customWidth="1"/>
    <col min="14597" max="14597" width="19.5703125" style="4" customWidth="1"/>
    <col min="14598" max="14598" width="15.7109375" style="4" customWidth="1"/>
    <col min="14599" max="14600" width="13.7109375" style="4" customWidth="1"/>
    <col min="14601" max="14601" width="25.28515625" style="4" customWidth="1"/>
    <col min="14602" max="14602" width="23.28515625" style="4" customWidth="1"/>
    <col min="14603" max="14849" width="9.140625" style="4"/>
    <col min="14850" max="14850" width="5.5703125" style="4" customWidth="1"/>
    <col min="14851" max="14851" width="21.5703125" style="4" customWidth="1"/>
    <col min="14852" max="14852" width="27.7109375" style="4" customWidth="1"/>
    <col min="14853" max="14853" width="19.5703125" style="4" customWidth="1"/>
    <col min="14854" max="14854" width="15.7109375" style="4" customWidth="1"/>
    <col min="14855" max="14856" width="13.7109375" style="4" customWidth="1"/>
    <col min="14857" max="14857" width="25.28515625" style="4" customWidth="1"/>
    <col min="14858" max="14858" width="23.28515625" style="4" customWidth="1"/>
    <col min="14859" max="15105" width="9.140625" style="4"/>
    <col min="15106" max="15106" width="5.5703125" style="4" customWidth="1"/>
    <col min="15107" max="15107" width="21.5703125" style="4" customWidth="1"/>
    <col min="15108" max="15108" width="27.7109375" style="4" customWidth="1"/>
    <col min="15109" max="15109" width="19.5703125" style="4" customWidth="1"/>
    <col min="15110" max="15110" width="15.7109375" style="4" customWidth="1"/>
    <col min="15111" max="15112" width="13.7109375" style="4" customWidth="1"/>
    <col min="15113" max="15113" width="25.28515625" style="4" customWidth="1"/>
    <col min="15114" max="15114" width="23.28515625" style="4" customWidth="1"/>
    <col min="15115" max="15361" width="9.140625" style="4"/>
    <col min="15362" max="15362" width="5.5703125" style="4" customWidth="1"/>
    <col min="15363" max="15363" width="21.5703125" style="4" customWidth="1"/>
    <col min="15364" max="15364" width="27.7109375" style="4" customWidth="1"/>
    <col min="15365" max="15365" width="19.5703125" style="4" customWidth="1"/>
    <col min="15366" max="15366" width="15.7109375" style="4" customWidth="1"/>
    <col min="15367" max="15368" width="13.7109375" style="4" customWidth="1"/>
    <col min="15369" max="15369" width="25.28515625" style="4" customWidth="1"/>
    <col min="15370" max="15370" width="23.28515625" style="4" customWidth="1"/>
    <col min="15371" max="15617" width="9.140625" style="4"/>
    <col min="15618" max="15618" width="5.5703125" style="4" customWidth="1"/>
    <col min="15619" max="15619" width="21.5703125" style="4" customWidth="1"/>
    <col min="15620" max="15620" width="27.7109375" style="4" customWidth="1"/>
    <col min="15621" max="15621" width="19.5703125" style="4" customWidth="1"/>
    <col min="15622" max="15622" width="15.7109375" style="4" customWidth="1"/>
    <col min="15623" max="15624" width="13.7109375" style="4" customWidth="1"/>
    <col min="15625" max="15625" width="25.28515625" style="4" customWidth="1"/>
    <col min="15626" max="15626" width="23.28515625" style="4" customWidth="1"/>
    <col min="15627" max="15873" width="9.140625" style="4"/>
    <col min="15874" max="15874" width="5.5703125" style="4" customWidth="1"/>
    <col min="15875" max="15875" width="21.5703125" style="4" customWidth="1"/>
    <col min="15876" max="15876" width="27.7109375" style="4" customWidth="1"/>
    <col min="15877" max="15877" width="19.5703125" style="4" customWidth="1"/>
    <col min="15878" max="15878" width="15.7109375" style="4" customWidth="1"/>
    <col min="15879" max="15880" width="13.7109375" style="4" customWidth="1"/>
    <col min="15881" max="15881" width="25.28515625" style="4" customWidth="1"/>
    <col min="15882" max="15882" width="23.28515625" style="4" customWidth="1"/>
    <col min="15883" max="16129" width="9.140625" style="4"/>
    <col min="16130" max="16130" width="5.5703125" style="4" customWidth="1"/>
    <col min="16131" max="16131" width="21.5703125" style="4" customWidth="1"/>
    <col min="16132" max="16132" width="27.7109375" style="4" customWidth="1"/>
    <col min="16133" max="16133" width="19.5703125" style="4" customWidth="1"/>
    <col min="16134" max="16134" width="15.7109375" style="4" customWidth="1"/>
    <col min="16135" max="16136" width="13.7109375" style="4" customWidth="1"/>
    <col min="16137" max="16137" width="25.28515625" style="4" customWidth="1"/>
    <col min="16138" max="16138" width="23.28515625" style="4" customWidth="1"/>
    <col min="16139" max="16384" width="9.140625" style="4"/>
  </cols>
  <sheetData>
    <row r="2" spans="1:9" ht="1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6" customFormat="1" ht="25.5" x14ac:dyDescent="0.25">
      <c r="A3" s="14" t="s">
        <v>622</v>
      </c>
      <c r="B3" s="14" t="s">
        <v>1</v>
      </c>
      <c r="C3" s="14" t="s">
        <v>2</v>
      </c>
      <c r="D3" s="14" t="s">
        <v>3</v>
      </c>
      <c r="E3" s="15" t="s">
        <v>200</v>
      </c>
      <c r="F3" s="14" t="s">
        <v>4</v>
      </c>
      <c r="G3" s="14" t="s">
        <v>5</v>
      </c>
      <c r="H3" s="14" t="s">
        <v>6</v>
      </c>
      <c r="I3" s="14" t="s">
        <v>7</v>
      </c>
    </row>
    <row r="4" spans="1:9" x14ac:dyDescent="0.25">
      <c r="A4" s="5">
        <v>1</v>
      </c>
      <c r="B4" s="1" t="s">
        <v>8</v>
      </c>
      <c r="C4" s="1" t="s">
        <v>9</v>
      </c>
      <c r="D4" s="2" t="s">
        <v>10</v>
      </c>
      <c r="E4" s="3">
        <v>93.900999999999996</v>
      </c>
      <c r="F4" s="3">
        <v>61.901000000000003</v>
      </c>
      <c r="G4" s="6">
        <v>6</v>
      </c>
      <c r="H4" s="13">
        <f>I4*30%</f>
        <v>111.4218</v>
      </c>
      <c r="I4" s="13">
        <f>F4*G4</f>
        <v>371.40600000000001</v>
      </c>
    </row>
    <row r="5" spans="1:9" x14ac:dyDescent="0.25">
      <c r="A5" s="5">
        <v>2</v>
      </c>
      <c r="B5" s="1" t="s">
        <v>8</v>
      </c>
      <c r="C5" s="1" t="s">
        <v>9</v>
      </c>
      <c r="D5" s="2" t="s">
        <v>11</v>
      </c>
      <c r="E5" s="3">
        <v>9.9719999999999995</v>
      </c>
      <c r="F5" s="3">
        <v>4.9720000000000004</v>
      </c>
      <c r="G5" s="6">
        <v>6</v>
      </c>
      <c r="H5" s="13">
        <f t="shared" ref="H5:H68" si="0">I5*30%</f>
        <v>8.9496000000000002</v>
      </c>
      <c r="I5" s="13">
        <f t="shared" ref="I5:I68" si="1">F5*G5</f>
        <v>29.832000000000001</v>
      </c>
    </row>
    <row r="6" spans="1:9" x14ac:dyDescent="0.25">
      <c r="A6" s="5">
        <v>3</v>
      </c>
      <c r="B6" s="1" t="s">
        <v>8</v>
      </c>
      <c r="C6" s="1" t="s">
        <v>9</v>
      </c>
      <c r="D6" s="2" t="s">
        <v>12</v>
      </c>
      <c r="E6" s="3">
        <v>336.77</v>
      </c>
      <c r="F6" s="3">
        <v>91.77</v>
      </c>
      <c r="G6" s="6">
        <v>6</v>
      </c>
      <c r="H6" s="13">
        <f t="shared" si="0"/>
        <v>165.18600000000001</v>
      </c>
      <c r="I6" s="13">
        <f t="shared" si="1"/>
        <v>550.62</v>
      </c>
    </row>
    <row r="7" spans="1:9" x14ac:dyDescent="0.25">
      <c r="A7" s="5">
        <v>4</v>
      </c>
      <c r="B7" s="1" t="s">
        <v>8</v>
      </c>
      <c r="C7" s="1" t="s">
        <v>9</v>
      </c>
      <c r="D7" s="2" t="s">
        <v>13</v>
      </c>
      <c r="E7" s="3">
        <v>49.732999999999997</v>
      </c>
      <c r="F7" s="3">
        <v>46.732999999999997</v>
      </c>
      <c r="G7" s="6">
        <v>6</v>
      </c>
      <c r="H7" s="13">
        <f t="shared" si="0"/>
        <v>84.119399999999985</v>
      </c>
      <c r="I7" s="13">
        <f t="shared" si="1"/>
        <v>280.39799999999997</v>
      </c>
    </row>
    <row r="8" spans="1:9" x14ac:dyDescent="0.25">
      <c r="A8" s="5">
        <v>5</v>
      </c>
      <c r="B8" s="1" t="s">
        <v>8</v>
      </c>
      <c r="C8" s="1" t="s">
        <v>9</v>
      </c>
      <c r="D8" s="2" t="s">
        <v>15</v>
      </c>
      <c r="E8" s="3">
        <v>30</v>
      </c>
      <c r="F8" s="3">
        <v>9.9920000000000009</v>
      </c>
      <c r="G8" s="6">
        <v>6</v>
      </c>
      <c r="H8" s="13">
        <f t="shared" si="0"/>
        <v>17.985600000000002</v>
      </c>
      <c r="I8" s="13">
        <f t="shared" si="1"/>
        <v>59.952000000000005</v>
      </c>
    </row>
    <row r="9" spans="1:9" x14ac:dyDescent="0.25">
      <c r="A9" s="5">
        <v>6</v>
      </c>
      <c r="B9" s="1" t="s">
        <v>8</v>
      </c>
      <c r="C9" s="1" t="s">
        <v>9</v>
      </c>
      <c r="D9" s="2" t="s">
        <v>16</v>
      </c>
      <c r="E9" s="3">
        <v>4.5</v>
      </c>
      <c r="F9" s="3">
        <v>4.5</v>
      </c>
      <c r="G9" s="6">
        <v>6</v>
      </c>
      <c r="H9" s="13">
        <f t="shared" si="0"/>
        <v>8.1</v>
      </c>
      <c r="I9" s="13">
        <f t="shared" si="1"/>
        <v>27</v>
      </c>
    </row>
    <row r="10" spans="1:9" x14ac:dyDescent="0.25">
      <c r="A10" s="5">
        <v>7</v>
      </c>
      <c r="B10" s="1" t="s">
        <v>8</v>
      </c>
      <c r="C10" s="1" t="s">
        <v>9</v>
      </c>
      <c r="D10" s="2" t="s">
        <v>17</v>
      </c>
      <c r="E10" s="3">
        <v>92.497</v>
      </c>
      <c r="F10" s="3">
        <v>1.7070000000000001</v>
      </c>
      <c r="G10" s="6">
        <v>6</v>
      </c>
      <c r="H10" s="13">
        <f t="shared" si="0"/>
        <v>3.0726</v>
      </c>
      <c r="I10" s="13">
        <f t="shared" si="1"/>
        <v>10.242000000000001</v>
      </c>
    </row>
    <row r="11" spans="1:9" x14ac:dyDescent="0.25">
      <c r="A11" s="5">
        <v>8</v>
      </c>
      <c r="B11" s="1" t="s">
        <v>8</v>
      </c>
      <c r="C11" s="1" t="s">
        <v>9</v>
      </c>
      <c r="D11" s="2" t="s">
        <v>18</v>
      </c>
      <c r="E11" s="3">
        <v>49.972999999999999</v>
      </c>
      <c r="F11" s="3">
        <v>49.972999999999999</v>
      </c>
      <c r="G11" s="6">
        <v>6</v>
      </c>
      <c r="H11" s="13">
        <f t="shared" si="0"/>
        <v>89.951399999999992</v>
      </c>
      <c r="I11" s="13">
        <f t="shared" si="1"/>
        <v>299.83799999999997</v>
      </c>
    </row>
    <row r="12" spans="1:9" x14ac:dyDescent="0.25">
      <c r="A12" s="5">
        <v>9</v>
      </c>
      <c r="B12" s="1" t="s">
        <v>8</v>
      </c>
      <c r="C12" s="1" t="s">
        <v>9</v>
      </c>
      <c r="D12" s="2" t="s">
        <v>19</v>
      </c>
      <c r="E12" s="3">
        <v>0.41</v>
      </c>
      <c r="F12" s="3">
        <v>0.41</v>
      </c>
      <c r="G12" s="6">
        <v>6</v>
      </c>
      <c r="H12" s="13">
        <f t="shared" si="0"/>
        <v>0.73799999999999999</v>
      </c>
      <c r="I12" s="13">
        <f t="shared" si="1"/>
        <v>2.46</v>
      </c>
    </row>
    <row r="13" spans="1:9" x14ac:dyDescent="0.25">
      <c r="A13" s="5">
        <v>10</v>
      </c>
      <c r="B13" s="1" t="s">
        <v>8</v>
      </c>
      <c r="C13" s="1" t="s">
        <v>9</v>
      </c>
      <c r="D13" s="2" t="s">
        <v>20</v>
      </c>
      <c r="E13" s="3">
        <v>20.013999999999999</v>
      </c>
      <c r="F13" s="3">
        <v>2.3559999999999999</v>
      </c>
      <c r="G13" s="7">
        <v>6</v>
      </c>
      <c r="H13" s="13">
        <f t="shared" si="0"/>
        <v>4.2407999999999992</v>
      </c>
      <c r="I13" s="13">
        <f t="shared" si="1"/>
        <v>14.135999999999999</v>
      </c>
    </row>
    <row r="14" spans="1:9" x14ac:dyDescent="0.25">
      <c r="A14" s="5">
        <v>11</v>
      </c>
      <c r="B14" s="1" t="s">
        <v>8</v>
      </c>
      <c r="C14" s="1" t="s">
        <v>9</v>
      </c>
      <c r="D14" s="2" t="s">
        <v>21</v>
      </c>
      <c r="E14" s="3">
        <v>33.588999999999999</v>
      </c>
      <c r="F14" s="3">
        <v>0.77900000000000003</v>
      </c>
      <c r="G14" s="6">
        <v>6</v>
      </c>
      <c r="H14" s="13">
        <f t="shared" si="0"/>
        <v>1.4022000000000001</v>
      </c>
      <c r="I14" s="13">
        <f t="shared" si="1"/>
        <v>4.6740000000000004</v>
      </c>
    </row>
    <row r="15" spans="1:9" x14ac:dyDescent="0.25">
      <c r="A15" s="5">
        <v>12</v>
      </c>
      <c r="B15" s="1" t="s">
        <v>8</v>
      </c>
      <c r="C15" s="1" t="s">
        <v>9</v>
      </c>
      <c r="D15" s="2" t="s">
        <v>14</v>
      </c>
      <c r="E15" s="3">
        <v>209.28800000000001</v>
      </c>
      <c r="F15" s="3">
        <v>14.288</v>
      </c>
      <c r="G15" s="6">
        <v>6</v>
      </c>
      <c r="H15" s="13">
        <f t="shared" si="0"/>
        <v>25.718400000000003</v>
      </c>
      <c r="I15" s="13">
        <f t="shared" si="1"/>
        <v>85.728000000000009</v>
      </c>
    </row>
    <row r="16" spans="1:9" x14ac:dyDescent="0.25">
      <c r="A16" s="5">
        <v>13</v>
      </c>
      <c r="B16" s="1" t="s">
        <v>8</v>
      </c>
      <c r="C16" s="1" t="s">
        <v>9</v>
      </c>
      <c r="D16" s="2" t="s">
        <v>22</v>
      </c>
      <c r="E16" s="3">
        <v>34.276000000000003</v>
      </c>
      <c r="F16" s="3">
        <v>33.039000000000001</v>
      </c>
      <c r="G16" s="6">
        <v>6</v>
      </c>
      <c r="H16" s="13">
        <f t="shared" si="0"/>
        <v>59.470199999999998</v>
      </c>
      <c r="I16" s="13">
        <f t="shared" si="1"/>
        <v>198.23400000000001</v>
      </c>
    </row>
    <row r="17" spans="1:9" x14ac:dyDescent="0.25">
      <c r="A17" s="5">
        <v>14</v>
      </c>
      <c r="B17" s="1" t="s">
        <v>8</v>
      </c>
      <c r="C17" s="1" t="s">
        <v>9</v>
      </c>
      <c r="D17" s="2" t="s">
        <v>23</v>
      </c>
      <c r="E17" s="3">
        <v>239.74700000000001</v>
      </c>
      <c r="F17" s="3">
        <v>55.747</v>
      </c>
      <c r="G17" s="6">
        <v>6</v>
      </c>
      <c r="H17" s="13">
        <f t="shared" si="0"/>
        <v>100.34459999999999</v>
      </c>
      <c r="I17" s="13">
        <f t="shared" si="1"/>
        <v>334.48199999999997</v>
      </c>
    </row>
    <row r="18" spans="1:9" x14ac:dyDescent="0.25">
      <c r="A18" s="5">
        <v>15</v>
      </c>
      <c r="B18" s="1" t="s">
        <v>8</v>
      </c>
      <c r="C18" s="1" t="s">
        <v>9</v>
      </c>
      <c r="D18" s="2" t="s">
        <v>24</v>
      </c>
      <c r="E18" s="3">
        <v>94.256</v>
      </c>
      <c r="F18" s="3">
        <v>66.256</v>
      </c>
      <c r="G18" s="6">
        <v>6</v>
      </c>
      <c r="H18" s="13">
        <f t="shared" si="0"/>
        <v>119.26079999999999</v>
      </c>
      <c r="I18" s="13">
        <f t="shared" si="1"/>
        <v>397.536</v>
      </c>
    </row>
    <row r="19" spans="1:9" x14ac:dyDescent="0.25">
      <c r="A19" s="5">
        <v>16</v>
      </c>
      <c r="B19" s="1" t="s">
        <v>8</v>
      </c>
      <c r="C19" s="1" t="s">
        <v>9</v>
      </c>
      <c r="D19" s="2" t="s">
        <v>25</v>
      </c>
      <c r="E19" s="3">
        <v>47.256</v>
      </c>
      <c r="F19" s="3">
        <v>47.292999999999999</v>
      </c>
      <c r="G19" s="6">
        <v>6</v>
      </c>
      <c r="H19" s="13">
        <f t="shared" si="0"/>
        <v>85.127399999999994</v>
      </c>
      <c r="I19" s="13">
        <f t="shared" si="1"/>
        <v>283.75799999999998</v>
      </c>
    </row>
    <row r="20" spans="1:9" x14ac:dyDescent="0.25">
      <c r="A20" s="5">
        <v>17</v>
      </c>
      <c r="B20" s="1" t="s">
        <v>8</v>
      </c>
      <c r="C20" s="1" t="s">
        <v>9</v>
      </c>
      <c r="D20" s="2" t="s">
        <v>26</v>
      </c>
      <c r="E20" s="3">
        <v>139.744</v>
      </c>
      <c r="F20" s="3">
        <v>139.744</v>
      </c>
      <c r="G20" s="6">
        <v>6</v>
      </c>
      <c r="H20" s="13">
        <f t="shared" si="0"/>
        <v>251.53919999999997</v>
      </c>
      <c r="I20" s="13">
        <f t="shared" si="1"/>
        <v>838.46399999999994</v>
      </c>
    </row>
    <row r="21" spans="1:9" x14ac:dyDescent="0.25">
      <c r="A21" s="5">
        <v>18</v>
      </c>
      <c r="B21" s="1" t="s">
        <v>8</v>
      </c>
      <c r="C21" s="1" t="s">
        <v>9</v>
      </c>
      <c r="D21" s="2" t="s">
        <v>27</v>
      </c>
      <c r="E21" s="3">
        <v>190.78299999999999</v>
      </c>
      <c r="F21" s="3">
        <v>190.78299999999999</v>
      </c>
      <c r="G21" s="6">
        <v>6</v>
      </c>
      <c r="H21" s="13">
        <f t="shared" si="0"/>
        <v>343.40939999999995</v>
      </c>
      <c r="I21" s="13">
        <f t="shared" si="1"/>
        <v>1144.6979999999999</v>
      </c>
    </row>
    <row r="22" spans="1:9" x14ac:dyDescent="0.25">
      <c r="A22" s="5">
        <v>19</v>
      </c>
      <c r="B22" s="1" t="s">
        <v>8</v>
      </c>
      <c r="C22" s="1" t="s">
        <v>9</v>
      </c>
      <c r="D22" s="2" t="s">
        <v>28</v>
      </c>
      <c r="E22" s="3">
        <v>49.719000000000001</v>
      </c>
      <c r="F22" s="3">
        <v>49.719000000000001</v>
      </c>
      <c r="G22" s="6">
        <v>6</v>
      </c>
      <c r="H22" s="13">
        <f t="shared" si="0"/>
        <v>89.494200000000006</v>
      </c>
      <c r="I22" s="13">
        <f t="shared" si="1"/>
        <v>298.31400000000002</v>
      </c>
    </row>
    <row r="23" spans="1:9" x14ac:dyDescent="0.25">
      <c r="A23" s="5">
        <v>20</v>
      </c>
      <c r="B23" s="1" t="s">
        <v>8</v>
      </c>
      <c r="C23" s="1" t="s">
        <v>9</v>
      </c>
      <c r="D23" s="2" t="s">
        <v>29</v>
      </c>
      <c r="E23" s="3">
        <v>116.541</v>
      </c>
      <c r="F23" s="3">
        <v>116.541</v>
      </c>
      <c r="G23" s="6">
        <v>6</v>
      </c>
      <c r="H23" s="13">
        <f t="shared" si="0"/>
        <v>209.77379999999999</v>
      </c>
      <c r="I23" s="13">
        <f t="shared" si="1"/>
        <v>699.24599999999998</v>
      </c>
    </row>
    <row r="24" spans="1:9" x14ac:dyDescent="0.25">
      <c r="A24" s="5">
        <v>21</v>
      </c>
      <c r="B24" s="1" t="s">
        <v>8</v>
      </c>
      <c r="C24" s="1" t="s">
        <v>9</v>
      </c>
      <c r="D24" s="2" t="s">
        <v>30</v>
      </c>
      <c r="E24" s="3">
        <v>9.5570000000000004</v>
      </c>
      <c r="F24" s="3">
        <v>9.5570000000000004</v>
      </c>
      <c r="G24" s="6">
        <v>6</v>
      </c>
      <c r="H24" s="13">
        <f t="shared" si="0"/>
        <v>17.2026</v>
      </c>
      <c r="I24" s="13">
        <f t="shared" si="1"/>
        <v>57.341999999999999</v>
      </c>
    </row>
    <row r="25" spans="1:9" x14ac:dyDescent="0.25">
      <c r="A25" s="5">
        <v>22</v>
      </c>
      <c r="B25" s="1" t="s">
        <v>8</v>
      </c>
      <c r="C25" s="1" t="s">
        <v>9</v>
      </c>
      <c r="D25" s="2" t="s">
        <v>31</v>
      </c>
      <c r="E25" s="3">
        <v>30.186</v>
      </c>
      <c r="F25" s="3">
        <v>30.186</v>
      </c>
      <c r="G25" s="6">
        <v>6</v>
      </c>
      <c r="H25" s="13">
        <f t="shared" si="0"/>
        <v>54.334799999999994</v>
      </c>
      <c r="I25" s="13">
        <f t="shared" si="1"/>
        <v>181.11599999999999</v>
      </c>
    </row>
    <row r="26" spans="1:9" x14ac:dyDescent="0.25">
      <c r="A26" s="5">
        <v>23</v>
      </c>
      <c r="B26" s="1" t="s">
        <v>8</v>
      </c>
      <c r="C26" s="1" t="s">
        <v>9</v>
      </c>
      <c r="D26" s="2" t="s">
        <v>32</v>
      </c>
      <c r="E26" s="3">
        <v>43.506</v>
      </c>
      <c r="F26" s="3">
        <v>43.506</v>
      </c>
      <c r="G26" s="6">
        <v>6</v>
      </c>
      <c r="H26" s="13">
        <f t="shared" si="0"/>
        <v>78.3108</v>
      </c>
      <c r="I26" s="13">
        <f t="shared" si="1"/>
        <v>261.036</v>
      </c>
    </row>
    <row r="27" spans="1:9" x14ac:dyDescent="0.25">
      <c r="A27" s="5">
        <v>24</v>
      </c>
      <c r="B27" s="1" t="s">
        <v>8</v>
      </c>
      <c r="C27" s="1" t="s">
        <v>9</v>
      </c>
      <c r="D27" s="2" t="s">
        <v>33</v>
      </c>
      <c r="E27" s="3">
        <v>65.067999999999998</v>
      </c>
      <c r="F27" s="3">
        <v>65.067999999999998</v>
      </c>
      <c r="G27" s="6">
        <v>6</v>
      </c>
      <c r="H27" s="13">
        <f t="shared" si="0"/>
        <v>117.1224</v>
      </c>
      <c r="I27" s="13">
        <f t="shared" si="1"/>
        <v>390.40800000000002</v>
      </c>
    </row>
    <row r="28" spans="1:9" x14ac:dyDescent="0.25">
      <c r="A28" s="5">
        <v>25</v>
      </c>
      <c r="B28" s="1" t="s">
        <v>8</v>
      </c>
      <c r="C28" s="1" t="s">
        <v>9</v>
      </c>
      <c r="D28" s="2" t="s">
        <v>34</v>
      </c>
      <c r="E28" s="3">
        <v>7.0389999999999997</v>
      </c>
      <c r="F28" s="3">
        <v>0.51</v>
      </c>
      <c r="G28" s="6">
        <v>6</v>
      </c>
      <c r="H28" s="13">
        <f t="shared" si="0"/>
        <v>0.91799999999999993</v>
      </c>
      <c r="I28" s="13">
        <f t="shared" si="1"/>
        <v>3.06</v>
      </c>
    </row>
    <row r="29" spans="1:9" x14ac:dyDescent="0.25">
      <c r="A29" s="5">
        <v>26</v>
      </c>
      <c r="B29" s="1" t="s">
        <v>8</v>
      </c>
      <c r="C29" s="1" t="s">
        <v>9</v>
      </c>
      <c r="D29" s="2" t="s">
        <v>35</v>
      </c>
      <c r="E29" s="3">
        <v>46.37</v>
      </c>
      <c r="F29" s="3">
        <v>46.37</v>
      </c>
      <c r="G29" s="6">
        <v>6</v>
      </c>
      <c r="H29" s="13">
        <f t="shared" si="0"/>
        <v>83.465999999999994</v>
      </c>
      <c r="I29" s="13">
        <f t="shared" si="1"/>
        <v>278.21999999999997</v>
      </c>
    </row>
    <row r="30" spans="1:9" x14ac:dyDescent="0.25">
      <c r="A30" s="5">
        <v>27</v>
      </c>
      <c r="B30" s="1" t="s">
        <v>8</v>
      </c>
      <c r="C30" s="1" t="s">
        <v>9</v>
      </c>
      <c r="D30" s="2" t="s">
        <v>36</v>
      </c>
      <c r="E30" s="3">
        <v>9.3569999999999993</v>
      </c>
      <c r="F30" s="3">
        <v>9.3569999999999993</v>
      </c>
      <c r="G30" s="6">
        <v>6</v>
      </c>
      <c r="H30" s="13">
        <f t="shared" si="0"/>
        <v>16.842599999999997</v>
      </c>
      <c r="I30" s="13">
        <f t="shared" si="1"/>
        <v>56.141999999999996</v>
      </c>
    </row>
    <row r="31" spans="1:9" x14ac:dyDescent="0.25">
      <c r="A31" s="5">
        <v>28</v>
      </c>
      <c r="B31" s="1" t="s">
        <v>8</v>
      </c>
      <c r="C31" s="1" t="s">
        <v>9</v>
      </c>
      <c r="D31" s="2" t="s">
        <v>37</v>
      </c>
      <c r="E31" s="3">
        <v>6.2E-2</v>
      </c>
      <c r="F31" s="3">
        <v>6.2E-2</v>
      </c>
      <c r="G31" s="6">
        <v>6</v>
      </c>
      <c r="H31" s="13">
        <f t="shared" si="0"/>
        <v>0.11159999999999999</v>
      </c>
      <c r="I31" s="13">
        <f t="shared" si="1"/>
        <v>0.372</v>
      </c>
    </row>
    <row r="32" spans="1:9" x14ac:dyDescent="0.25">
      <c r="A32" s="5">
        <v>29</v>
      </c>
      <c r="B32" s="1" t="s">
        <v>8</v>
      </c>
      <c r="C32" s="1" t="s">
        <v>9</v>
      </c>
      <c r="D32" s="2" t="s">
        <v>38</v>
      </c>
      <c r="E32" s="3">
        <v>9.9149999999999991</v>
      </c>
      <c r="F32" s="3">
        <v>9.9149999999999991</v>
      </c>
      <c r="G32" s="6">
        <v>6</v>
      </c>
      <c r="H32" s="13">
        <f t="shared" si="0"/>
        <v>17.846999999999998</v>
      </c>
      <c r="I32" s="13">
        <f t="shared" si="1"/>
        <v>59.489999999999995</v>
      </c>
    </row>
    <row r="33" spans="1:9" x14ac:dyDescent="0.25">
      <c r="A33" s="5">
        <v>30</v>
      </c>
      <c r="B33" s="1" t="s">
        <v>217</v>
      </c>
      <c r="C33" s="1" t="s">
        <v>9</v>
      </c>
      <c r="D33" s="2" t="s">
        <v>39</v>
      </c>
      <c r="E33" s="3">
        <v>2.2850000000000001</v>
      </c>
      <c r="F33" s="3">
        <v>2.2850000000000001</v>
      </c>
      <c r="G33" s="6">
        <v>6</v>
      </c>
      <c r="H33" s="13">
        <f t="shared" si="0"/>
        <v>4.1130000000000004</v>
      </c>
      <c r="I33" s="13">
        <f t="shared" si="1"/>
        <v>13.71</v>
      </c>
    </row>
    <row r="34" spans="1:9" x14ac:dyDescent="0.25">
      <c r="A34" s="5">
        <v>31</v>
      </c>
      <c r="B34" s="1" t="s">
        <v>217</v>
      </c>
      <c r="C34" s="1" t="s">
        <v>9</v>
      </c>
      <c r="D34" s="2" t="s">
        <v>201</v>
      </c>
      <c r="E34" s="3">
        <v>0.65500000000000003</v>
      </c>
      <c r="F34" s="3" t="s">
        <v>202</v>
      </c>
      <c r="G34" s="6">
        <v>6</v>
      </c>
      <c r="H34" s="13">
        <f t="shared" si="0"/>
        <v>1.179</v>
      </c>
      <c r="I34" s="13">
        <f t="shared" si="1"/>
        <v>3.93</v>
      </c>
    </row>
    <row r="35" spans="1:9" x14ac:dyDescent="0.25">
      <c r="A35" s="5">
        <v>32</v>
      </c>
      <c r="B35" s="1" t="s">
        <v>217</v>
      </c>
      <c r="C35" s="1" t="s">
        <v>9</v>
      </c>
      <c r="D35" s="2" t="s">
        <v>203</v>
      </c>
      <c r="E35" s="3">
        <v>0.97599999999999998</v>
      </c>
      <c r="F35" s="3" t="s">
        <v>204</v>
      </c>
      <c r="G35" s="6">
        <v>6</v>
      </c>
      <c r="H35" s="13">
        <f t="shared" si="0"/>
        <v>1.7567999999999999</v>
      </c>
      <c r="I35" s="13">
        <f t="shared" si="1"/>
        <v>5.8559999999999999</v>
      </c>
    </row>
    <row r="36" spans="1:9" x14ac:dyDescent="0.25">
      <c r="A36" s="5">
        <v>33</v>
      </c>
      <c r="B36" s="1" t="s">
        <v>8</v>
      </c>
      <c r="C36" s="1" t="s">
        <v>9</v>
      </c>
      <c r="D36" s="2" t="s">
        <v>205</v>
      </c>
      <c r="E36" s="3">
        <v>0.27300000000000002</v>
      </c>
      <c r="F36" s="3" t="s">
        <v>206</v>
      </c>
      <c r="G36" s="6">
        <v>6</v>
      </c>
      <c r="H36" s="13">
        <f t="shared" si="0"/>
        <v>0.4914</v>
      </c>
      <c r="I36" s="13">
        <f t="shared" si="1"/>
        <v>1.6380000000000001</v>
      </c>
    </row>
    <row r="37" spans="1:9" x14ac:dyDescent="0.25">
      <c r="A37" s="5">
        <v>34</v>
      </c>
      <c r="B37" s="1" t="s">
        <v>8</v>
      </c>
      <c r="C37" s="1" t="s">
        <v>9</v>
      </c>
      <c r="D37" s="2" t="s">
        <v>207</v>
      </c>
      <c r="E37" s="3">
        <v>0.88100000000000001</v>
      </c>
      <c r="F37" s="3" t="s">
        <v>208</v>
      </c>
      <c r="G37" s="6">
        <v>6</v>
      </c>
      <c r="H37" s="13">
        <f t="shared" si="0"/>
        <v>1.5857999999999999</v>
      </c>
      <c r="I37" s="13">
        <f t="shared" si="1"/>
        <v>5.2859999999999996</v>
      </c>
    </row>
    <row r="38" spans="1:9" x14ac:dyDescent="0.25">
      <c r="A38" s="5">
        <v>35</v>
      </c>
      <c r="B38" s="1" t="s">
        <v>8</v>
      </c>
      <c r="C38" s="1" t="s">
        <v>9</v>
      </c>
      <c r="D38" s="2" t="s">
        <v>209</v>
      </c>
      <c r="E38" s="3">
        <v>0.73599999999999999</v>
      </c>
      <c r="F38" s="3" t="s">
        <v>210</v>
      </c>
      <c r="G38" s="6">
        <v>6</v>
      </c>
      <c r="H38" s="13">
        <f t="shared" si="0"/>
        <v>1.3248</v>
      </c>
      <c r="I38" s="13">
        <f t="shared" si="1"/>
        <v>4.4160000000000004</v>
      </c>
    </row>
    <row r="39" spans="1:9" x14ac:dyDescent="0.25">
      <c r="A39" s="5">
        <v>36</v>
      </c>
      <c r="B39" s="1" t="s">
        <v>8</v>
      </c>
      <c r="C39" s="1" t="s">
        <v>9</v>
      </c>
      <c r="D39" s="2" t="s">
        <v>211</v>
      </c>
      <c r="E39" s="3">
        <v>0.13100000000000001</v>
      </c>
      <c r="F39" s="3" t="s">
        <v>212</v>
      </c>
      <c r="G39" s="6">
        <v>6</v>
      </c>
      <c r="H39" s="13">
        <f t="shared" si="0"/>
        <v>0.23580000000000001</v>
      </c>
      <c r="I39" s="13">
        <f t="shared" si="1"/>
        <v>0.78600000000000003</v>
      </c>
    </row>
    <row r="40" spans="1:9" x14ac:dyDescent="0.25">
      <c r="A40" s="5">
        <v>37</v>
      </c>
      <c r="B40" s="1" t="s">
        <v>8</v>
      </c>
      <c r="C40" s="1" t="s">
        <v>9</v>
      </c>
      <c r="D40" s="2" t="s">
        <v>49</v>
      </c>
      <c r="E40" s="3">
        <v>14.868</v>
      </c>
      <c r="F40" s="3" t="s">
        <v>213</v>
      </c>
      <c r="G40" s="6">
        <v>6</v>
      </c>
      <c r="H40" s="13">
        <f t="shared" si="0"/>
        <v>26.7624</v>
      </c>
      <c r="I40" s="13">
        <f t="shared" si="1"/>
        <v>89.207999999999998</v>
      </c>
    </row>
    <row r="41" spans="1:9" x14ac:dyDescent="0.25">
      <c r="A41" s="5">
        <v>38</v>
      </c>
      <c r="B41" s="1" t="s">
        <v>8</v>
      </c>
      <c r="C41" s="1" t="s">
        <v>9</v>
      </c>
      <c r="D41" s="2" t="s">
        <v>214</v>
      </c>
      <c r="E41" s="3">
        <v>16.259</v>
      </c>
      <c r="F41" s="3" t="s">
        <v>215</v>
      </c>
      <c r="G41" s="6">
        <v>6</v>
      </c>
      <c r="H41" s="13">
        <f t="shared" si="0"/>
        <v>29.266199999999998</v>
      </c>
      <c r="I41" s="13">
        <f t="shared" si="1"/>
        <v>97.554000000000002</v>
      </c>
    </row>
    <row r="42" spans="1:9" x14ac:dyDescent="0.25">
      <c r="A42" s="5">
        <v>39</v>
      </c>
      <c r="B42" s="1" t="s">
        <v>217</v>
      </c>
      <c r="C42" s="1" t="s">
        <v>9</v>
      </c>
      <c r="D42" s="2" t="s">
        <v>108</v>
      </c>
      <c r="E42" s="3">
        <v>12.731</v>
      </c>
      <c r="F42" s="3" t="s">
        <v>216</v>
      </c>
      <c r="G42" s="6">
        <v>6</v>
      </c>
      <c r="H42" s="13">
        <f t="shared" si="0"/>
        <v>22.915799999999997</v>
      </c>
      <c r="I42" s="13">
        <f t="shared" si="1"/>
        <v>76.385999999999996</v>
      </c>
    </row>
    <row r="43" spans="1:9" x14ac:dyDescent="0.25">
      <c r="A43" s="5">
        <v>40</v>
      </c>
      <c r="B43" s="1" t="s">
        <v>40</v>
      </c>
      <c r="C43" s="1" t="s">
        <v>9</v>
      </c>
      <c r="D43" s="2" t="s">
        <v>218</v>
      </c>
      <c r="E43" s="3">
        <v>7.6909999999999998</v>
      </c>
      <c r="F43" s="3">
        <v>3.6909999999999998</v>
      </c>
      <c r="G43" s="6">
        <v>6</v>
      </c>
      <c r="H43" s="13">
        <f t="shared" si="0"/>
        <v>6.6437999999999997</v>
      </c>
      <c r="I43" s="13">
        <f t="shared" si="1"/>
        <v>22.146000000000001</v>
      </c>
    </row>
    <row r="44" spans="1:9" x14ac:dyDescent="0.25">
      <c r="A44" s="5">
        <v>41</v>
      </c>
      <c r="B44" s="1" t="s">
        <v>40</v>
      </c>
      <c r="C44" s="1" t="s">
        <v>9</v>
      </c>
      <c r="D44" s="2" t="s">
        <v>41</v>
      </c>
      <c r="E44" s="3">
        <v>4.8920000000000003</v>
      </c>
      <c r="F44" s="3">
        <v>4.8920000000000003</v>
      </c>
      <c r="G44" s="6">
        <v>6</v>
      </c>
      <c r="H44" s="13">
        <f t="shared" si="0"/>
        <v>8.8056000000000001</v>
      </c>
      <c r="I44" s="13">
        <f t="shared" si="1"/>
        <v>29.352000000000004</v>
      </c>
    </row>
    <row r="45" spans="1:9" x14ac:dyDescent="0.25">
      <c r="A45" s="5">
        <v>42</v>
      </c>
      <c r="B45" s="1" t="s">
        <v>40</v>
      </c>
      <c r="C45" s="1" t="s">
        <v>9</v>
      </c>
      <c r="D45" s="2" t="s">
        <v>42</v>
      </c>
      <c r="E45" s="3">
        <v>2.7719999999999998</v>
      </c>
      <c r="F45" s="3">
        <v>2.7719999999999998</v>
      </c>
      <c r="G45" s="6">
        <v>6</v>
      </c>
      <c r="H45" s="13">
        <f t="shared" si="0"/>
        <v>4.9895999999999994</v>
      </c>
      <c r="I45" s="13">
        <f t="shared" si="1"/>
        <v>16.631999999999998</v>
      </c>
    </row>
    <row r="46" spans="1:9" x14ac:dyDescent="0.25">
      <c r="A46" s="5">
        <v>43</v>
      </c>
      <c r="B46" s="1" t="s">
        <v>40</v>
      </c>
      <c r="C46" s="1" t="s">
        <v>9</v>
      </c>
      <c r="D46" s="2" t="s">
        <v>219</v>
      </c>
      <c r="E46" s="3">
        <v>0.23</v>
      </c>
      <c r="F46" s="3">
        <v>0.23</v>
      </c>
      <c r="G46" s="6">
        <v>6</v>
      </c>
      <c r="H46" s="13">
        <f t="shared" si="0"/>
        <v>0.41400000000000003</v>
      </c>
      <c r="I46" s="13">
        <f t="shared" si="1"/>
        <v>1.3800000000000001</v>
      </c>
    </row>
    <row r="47" spans="1:9" x14ac:dyDescent="0.25">
      <c r="A47" s="5">
        <v>44</v>
      </c>
      <c r="B47" s="1" t="s">
        <v>40</v>
      </c>
      <c r="C47" s="1" t="s">
        <v>9</v>
      </c>
      <c r="D47" s="2" t="s">
        <v>43</v>
      </c>
      <c r="E47" s="3">
        <v>49.314</v>
      </c>
      <c r="F47" s="3">
        <v>49.314</v>
      </c>
      <c r="G47" s="6">
        <v>6</v>
      </c>
      <c r="H47" s="13">
        <f t="shared" si="0"/>
        <v>88.765200000000007</v>
      </c>
      <c r="I47" s="13">
        <f t="shared" si="1"/>
        <v>295.88400000000001</v>
      </c>
    </row>
    <row r="48" spans="1:9" x14ac:dyDescent="0.25">
      <c r="A48" s="5">
        <v>45</v>
      </c>
      <c r="B48" s="1" t="s">
        <v>40</v>
      </c>
      <c r="C48" s="1" t="s">
        <v>9</v>
      </c>
      <c r="D48" s="2" t="s">
        <v>44</v>
      </c>
      <c r="E48" s="3">
        <v>5.258</v>
      </c>
      <c r="F48" s="3">
        <v>5.258</v>
      </c>
      <c r="G48" s="6">
        <v>6</v>
      </c>
      <c r="H48" s="13">
        <f t="shared" si="0"/>
        <v>9.4643999999999995</v>
      </c>
      <c r="I48" s="13">
        <f t="shared" si="1"/>
        <v>31.548000000000002</v>
      </c>
    </row>
    <row r="49" spans="1:9" x14ac:dyDescent="0.25">
      <c r="A49" s="5">
        <v>46</v>
      </c>
      <c r="B49" s="1" t="s">
        <v>40</v>
      </c>
      <c r="C49" s="1" t="s">
        <v>9</v>
      </c>
      <c r="D49" s="2" t="s">
        <v>45</v>
      </c>
      <c r="E49" s="3">
        <v>9.0570000000000004</v>
      </c>
      <c r="F49" s="3">
        <v>9.0570000000000004</v>
      </c>
      <c r="G49" s="6">
        <v>6</v>
      </c>
      <c r="H49" s="13">
        <f t="shared" si="0"/>
        <v>16.302599999999998</v>
      </c>
      <c r="I49" s="13">
        <f t="shared" si="1"/>
        <v>54.341999999999999</v>
      </c>
    </row>
    <row r="50" spans="1:9" x14ac:dyDescent="0.25">
      <c r="A50" s="5">
        <v>47</v>
      </c>
      <c r="B50" s="1" t="s">
        <v>40</v>
      </c>
      <c r="C50" s="1" t="s">
        <v>9</v>
      </c>
      <c r="D50" s="2" t="s">
        <v>46</v>
      </c>
      <c r="E50" s="3">
        <v>71.510999999999996</v>
      </c>
      <c r="F50" s="3">
        <v>71.510999999999996</v>
      </c>
      <c r="G50" s="6">
        <v>6</v>
      </c>
      <c r="H50" s="13">
        <f t="shared" si="0"/>
        <v>128.71979999999999</v>
      </c>
      <c r="I50" s="13">
        <f t="shared" si="1"/>
        <v>429.06599999999997</v>
      </c>
    </row>
    <row r="51" spans="1:9" x14ac:dyDescent="0.25">
      <c r="A51" s="5">
        <v>48</v>
      </c>
      <c r="B51" s="1" t="s">
        <v>40</v>
      </c>
      <c r="C51" s="1" t="s">
        <v>9</v>
      </c>
      <c r="D51" s="2" t="s">
        <v>48</v>
      </c>
      <c r="E51" s="3">
        <v>34.542000000000002</v>
      </c>
      <c r="F51" s="3">
        <v>34.542000000000002</v>
      </c>
      <c r="G51" s="6">
        <v>6</v>
      </c>
      <c r="H51" s="13">
        <f t="shared" si="0"/>
        <v>62.175600000000003</v>
      </c>
      <c r="I51" s="13">
        <f t="shared" si="1"/>
        <v>207.25200000000001</v>
      </c>
    </row>
    <row r="52" spans="1:9" x14ac:dyDescent="0.25">
      <c r="A52" s="5">
        <v>49</v>
      </c>
      <c r="B52" s="1" t="s">
        <v>40</v>
      </c>
      <c r="C52" s="1" t="s">
        <v>9</v>
      </c>
      <c r="D52" s="2" t="s">
        <v>47</v>
      </c>
      <c r="E52" s="3">
        <v>61.268000000000001</v>
      </c>
      <c r="F52" s="3">
        <v>61.268000000000001</v>
      </c>
      <c r="G52" s="6">
        <v>6</v>
      </c>
      <c r="H52" s="13">
        <f t="shared" si="0"/>
        <v>110.2824</v>
      </c>
      <c r="I52" s="13">
        <f t="shared" si="1"/>
        <v>367.608</v>
      </c>
    </row>
    <row r="53" spans="1:9" x14ac:dyDescent="0.25">
      <c r="A53" s="5">
        <v>50</v>
      </c>
      <c r="B53" s="1" t="s">
        <v>40</v>
      </c>
      <c r="C53" s="1" t="s">
        <v>9</v>
      </c>
      <c r="D53" s="2" t="s">
        <v>49</v>
      </c>
      <c r="E53" s="3">
        <v>10.06</v>
      </c>
      <c r="F53" s="3">
        <v>10.06</v>
      </c>
      <c r="G53" s="6">
        <v>6</v>
      </c>
      <c r="H53" s="13">
        <f t="shared" si="0"/>
        <v>18.108000000000001</v>
      </c>
      <c r="I53" s="13">
        <f t="shared" si="1"/>
        <v>60.36</v>
      </c>
    </row>
    <row r="54" spans="1:9" x14ac:dyDescent="0.25">
      <c r="A54" s="5">
        <v>51</v>
      </c>
      <c r="B54" s="1" t="s">
        <v>40</v>
      </c>
      <c r="C54" s="1" t="s">
        <v>9</v>
      </c>
      <c r="D54" s="2" t="s">
        <v>50</v>
      </c>
      <c r="E54" s="3">
        <v>11.949</v>
      </c>
      <c r="F54" s="3">
        <v>11.949</v>
      </c>
      <c r="G54" s="6">
        <v>6</v>
      </c>
      <c r="H54" s="13">
        <f t="shared" si="0"/>
        <v>21.508199999999999</v>
      </c>
      <c r="I54" s="13">
        <f t="shared" si="1"/>
        <v>71.694000000000003</v>
      </c>
    </row>
    <row r="55" spans="1:9" x14ac:dyDescent="0.25">
      <c r="A55" s="5">
        <v>52</v>
      </c>
      <c r="B55" s="1" t="s">
        <v>40</v>
      </c>
      <c r="C55" s="1" t="s">
        <v>9</v>
      </c>
      <c r="D55" s="2" t="s">
        <v>51</v>
      </c>
      <c r="E55" s="3">
        <v>3.8079999999999998</v>
      </c>
      <c r="F55" s="3">
        <v>3.508</v>
      </c>
      <c r="G55" s="6">
        <v>6</v>
      </c>
      <c r="H55" s="13">
        <f t="shared" si="0"/>
        <v>6.3144</v>
      </c>
      <c r="I55" s="13">
        <f t="shared" si="1"/>
        <v>21.048000000000002</v>
      </c>
    </row>
    <row r="56" spans="1:9" x14ac:dyDescent="0.25">
      <c r="A56" s="5">
        <v>53</v>
      </c>
      <c r="B56" s="1" t="s">
        <v>40</v>
      </c>
      <c r="C56" s="1" t="s">
        <v>9</v>
      </c>
      <c r="D56" s="2" t="s">
        <v>52</v>
      </c>
      <c r="E56" s="3">
        <v>125.953</v>
      </c>
      <c r="F56" s="3">
        <v>21.253</v>
      </c>
      <c r="G56" s="6">
        <v>6</v>
      </c>
      <c r="H56" s="13">
        <f t="shared" si="0"/>
        <v>38.255400000000002</v>
      </c>
      <c r="I56" s="13">
        <f t="shared" si="1"/>
        <v>127.518</v>
      </c>
    </row>
    <row r="57" spans="1:9" x14ac:dyDescent="0.25">
      <c r="A57" s="5">
        <v>54</v>
      </c>
      <c r="B57" s="1" t="s">
        <v>40</v>
      </c>
      <c r="C57" s="1" t="s">
        <v>9</v>
      </c>
      <c r="D57" s="2" t="s">
        <v>53</v>
      </c>
      <c r="E57" s="3">
        <v>2.7290000000000001</v>
      </c>
      <c r="F57" s="3">
        <v>2.7290000000000001</v>
      </c>
      <c r="G57" s="6">
        <v>6</v>
      </c>
      <c r="H57" s="13">
        <f t="shared" si="0"/>
        <v>4.9122000000000003</v>
      </c>
      <c r="I57" s="13">
        <f t="shared" si="1"/>
        <v>16.374000000000002</v>
      </c>
    </row>
    <row r="58" spans="1:9" x14ac:dyDescent="0.25">
      <c r="A58" s="5">
        <v>55</v>
      </c>
      <c r="B58" s="1" t="s">
        <v>40</v>
      </c>
      <c r="C58" s="1" t="s">
        <v>9</v>
      </c>
      <c r="D58" s="2" t="s">
        <v>54</v>
      </c>
      <c r="E58" s="3">
        <v>33.145000000000003</v>
      </c>
      <c r="F58" s="3">
        <v>33.145000000000003</v>
      </c>
      <c r="G58" s="6">
        <v>6</v>
      </c>
      <c r="H58" s="13">
        <f t="shared" si="0"/>
        <v>59.661000000000001</v>
      </c>
      <c r="I58" s="13">
        <f t="shared" si="1"/>
        <v>198.87</v>
      </c>
    </row>
    <row r="59" spans="1:9" x14ac:dyDescent="0.25">
      <c r="A59" s="5">
        <v>56</v>
      </c>
      <c r="B59" s="1" t="s">
        <v>40</v>
      </c>
      <c r="C59" s="1" t="s">
        <v>9</v>
      </c>
      <c r="D59" s="2" t="s">
        <v>55</v>
      </c>
      <c r="E59" s="3">
        <v>42.308</v>
      </c>
      <c r="F59" s="3">
        <v>42.308</v>
      </c>
      <c r="G59" s="6">
        <v>6</v>
      </c>
      <c r="H59" s="13">
        <f t="shared" si="0"/>
        <v>76.154399999999995</v>
      </c>
      <c r="I59" s="13">
        <f t="shared" si="1"/>
        <v>253.84800000000001</v>
      </c>
    </row>
    <row r="60" spans="1:9" x14ac:dyDescent="0.25">
      <c r="A60" s="5">
        <v>57</v>
      </c>
      <c r="B60" s="1" t="s">
        <v>40</v>
      </c>
      <c r="C60" s="1" t="s">
        <v>9</v>
      </c>
      <c r="D60" s="2" t="s">
        <v>56</v>
      </c>
      <c r="E60" s="3">
        <v>52.676000000000002</v>
      </c>
      <c r="F60" s="3">
        <v>52.676000000000002</v>
      </c>
      <c r="G60" s="6">
        <v>6</v>
      </c>
      <c r="H60" s="13">
        <f t="shared" si="0"/>
        <v>94.816800000000015</v>
      </c>
      <c r="I60" s="13">
        <f t="shared" si="1"/>
        <v>316.05600000000004</v>
      </c>
    </row>
    <row r="61" spans="1:9" x14ac:dyDescent="0.25">
      <c r="A61" s="5">
        <v>58</v>
      </c>
      <c r="B61" s="1" t="s">
        <v>40</v>
      </c>
      <c r="C61" s="1" t="s">
        <v>9</v>
      </c>
      <c r="D61" s="2" t="s">
        <v>57</v>
      </c>
      <c r="E61" s="3">
        <v>38.878999999999998</v>
      </c>
      <c r="F61" s="3">
        <v>38.878999999999998</v>
      </c>
      <c r="G61" s="6">
        <v>6</v>
      </c>
      <c r="H61" s="13">
        <f t="shared" si="0"/>
        <v>69.982199999999992</v>
      </c>
      <c r="I61" s="13">
        <f t="shared" si="1"/>
        <v>233.274</v>
      </c>
    </row>
    <row r="62" spans="1:9" x14ac:dyDescent="0.25">
      <c r="A62" s="5">
        <v>59</v>
      </c>
      <c r="B62" s="1" t="s">
        <v>40</v>
      </c>
      <c r="C62" s="1" t="s">
        <v>9</v>
      </c>
      <c r="D62" s="2" t="s">
        <v>58</v>
      </c>
      <c r="E62" s="3">
        <v>16.373000000000001</v>
      </c>
      <c r="F62" s="3">
        <v>16.373000000000001</v>
      </c>
      <c r="G62" s="6">
        <v>6</v>
      </c>
      <c r="H62" s="13">
        <f t="shared" si="0"/>
        <v>29.471399999999999</v>
      </c>
      <c r="I62" s="13">
        <f t="shared" si="1"/>
        <v>98.238</v>
      </c>
    </row>
    <row r="63" spans="1:9" x14ac:dyDescent="0.25">
      <c r="A63" s="5">
        <v>60</v>
      </c>
      <c r="B63" s="1" t="s">
        <v>40</v>
      </c>
      <c r="C63" s="1" t="s">
        <v>9</v>
      </c>
      <c r="D63" s="2" t="s">
        <v>59</v>
      </c>
      <c r="E63" s="3">
        <v>63.323</v>
      </c>
      <c r="F63" s="3">
        <v>63.323</v>
      </c>
      <c r="G63" s="6">
        <v>6</v>
      </c>
      <c r="H63" s="13">
        <f t="shared" si="0"/>
        <v>113.98139999999999</v>
      </c>
      <c r="I63" s="13">
        <f t="shared" si="1"/>
        <v>379.93799999999999</v>
      </c>
    </row>
    <row r="64" spans="1:9" x14ac:dyDescent="0.25">
      <c r="A64" s="5">
        <v>61</v>
      </c>
      <c r="B64" s="1" t="s">
        <v>40</v>
      </c>
      <c r="C64" s="1" t="s">
        <v>9</v>
      </c>
      <c r="D64" s="2" t="s">
        <v>60</v>
      </c>
      <c r="E64" s="3">
        <v>17.736999999999998</v>
      </c>
      <c r="F64" s="3">
        <v>17.736999999999998</v>
      </c>
      <c r="G64" s="6">
        <v>6</v>
      </c>
      <c r="H64" s="13">
        <f t="shared" si="0"/>
        <v>31.926599999999997</v>
      </c>
      <c r="I64" s="13">
        <f t="shared" si="1"/>
        <v>106.422</v>
      </c>
    </row>
    <row r="65" spans="1:9" x14ac:dyDescent="0.25">
      <c r="A65" s="5">
        <v>62</v>
      </c>
      <c r="B65" s="1" t="s">
        <v>40</v>
      </c>
      <c r="C65" s="1" t="s">
        <v>9</v>
      </c>
      <c r="D65" s="2" t="s">
        <v>61</v>
      </c>
      <c r="E65" s="3">
        <v>3.7639999999999998</v>
      </c>
      <c r="F65" s="3">
        <v>3.7639999999999998</v>
      </c>
      <c r="G65" s="6">
        <v>6</v>
      </c>
      <c r="H65" s="13">
        <f t="shared" si="0"/>
        <v>6.7751999999999999</v>
      </c>
      <c r="I65" s="13">
        <f t="shared" si="1"/>
        <v>22.584</v>
      </c>
    </row>
    <row r="66" spans="1:9" x14ac:dyDescent="0.25">
      <c r="A66" s="5">
        <v>63</v>
      </c>
      <c r="B66" s="1" t="s">
        <v>40</v>
      </c>
      <c r="C66" s="1" t="s">
        <v>9</v>
      </c>
      <c r="D66" s="2" t="s">
        <v>62</v>
      </c>
      <c r="E66" s="3">
        <v>6.0910000000000002</v>
      </c>
      <c r="F66" s="3">
        <v>6.0910000000000002</v>
      </c>
      <c r="G66" s="6">
        <v>6</v>
      </c>
      <c r="H66" s="13">
        <f t="shared" si="0"/>
        <v>10.963799999999999</v>
      </c>
      <c r="I66" s="13">
        <f t="shared" si="1"/>
        <v>36.545999999999999</v>
      </c>
    </row>
    <row r="67" spans="1:9" x14ac:dyDescent="0.25">
      <c r="A67" s="5">
        <v>64</v>
      </c>
      <c r="B67" s="1" t="s">
        <v>40</v>
      </c>
      <c r="C67" s="1" t="s">
        <v>9</v>
      </c>
      <c r="D67" s="2" t="s">
        <v>63</v>
      </c>
      <c r="E67" s="3">
        <v>78.614000000000004</v>
      </c>
      <c r="F67" s="3">
        <v>78.614000000000004</v>
      </c>
      <c r="G67" s="6">
        <v>6</v>
      </c>
      <c r="H67" s="13">
        <f t="shared" si="0"/>
        <v>141.5052</v>
      </c>
      <c r="I67" s="13">
        <f t="shared" si="1"/>
        <v>471.68400000000003</v>
      </c>
    </row>
    <row r="68" spans="1:9" x14ac:dyDescent="0.25">
      <c r="A68" s="5">
        <v>65</v>
      </c>
      <c r="B68" s="1" t="s">
        <v>40</v>
      </c>
      <c r="C68" s="1" t="s">
        <v>9</v>
      </c>
      <c r="D68" s="2" t="s">
        <v>64</v>
      </c>
      <c r="E68" s="3">
        <v>78.156999999999996</v>
      </c>
      <c r="F68" s="3">
        <v>14.657</v>
      </c>
      <c r="G68" s="6">
        <v>6</v>
      </c>
      <c r="H68" s="13">
        <f t="shared" si="0"/>
        <v>26.3826</v>
      </c>
      <c r="I68" s="13">
        <f t="shared" si="1"/>
        <v>87.942000000000007</v>
      </c>
    </row>
    <row r="69" spans="1:9" x14ac:dyDescent="0.25">
      <c r="A69" s="5">
        <v>66</v>
      </c>
      <c r="B69" s="1" t="s">
        <v>40</v>
      </c>
      <c r="C69" s="1" t="s">
        <v>9</v>
      </c>
      <c r="D69" s="2" t="s">
        <v>65</v>
      </c>
      <c r="E69" s="3">
        <v>49.097000000000001</v>
      </c>
      <c r="F69" s="3">
        <v>5.0970000000000004</v>
      </c>
      <c r="G69" s="6">
        <v>6</v>
      </c>
      <c r="H69" s="13">
        <f t="shared" ref="H69:H132" si="2">I69*30%</f>
        <v>9.1745999999999999</v>
      </c>
      <c r="I69" s="13">
        <f t="shared" ref="I69:I132" si="3">F69*G69</f>
        <v>30.582000000000001</v>
      </c>
    </row>
    <row r="70" spans="1:9" x14ac:dyDescent="0.25">
      <c r="A70" s="5">
        <v>67</v>
      </c>
      <c r="B70" s="1" t="s">
        <v>40</v>
      </c>
      <c r="C70" s="1" t="s">
        <v>9</v>
      </c>
      <c r="D70" s="2" t="s">
        <v>66</v>
      </c>
      <c r="E70" s="3">
        <v>208.102</v>
      </c>
      <c r="F70" s="3">
        <v>20.102</v>
      </c>
      <c r="G70" s="6">
        <v>6</v>
      </c>
      <c r="H70" s="13">
        <f t="shared" si="2"/>
        <v>36.183599999999998</v>
      </c>
      <c r="I70" s="13">
        <f t="shared" si="3"/>
        <v>120.61199999999999</v>
      </c>
    </row>
    <row r="71" spans="1:9" x14ac:dyDescent="0.25">
      <c r="A71" s="5">
        <v>68</v>
      </c>
      <c r="B71" s="1" t="s">
        <v>40</v>
      </c>
      <c r="C71" s="1" t="s">
        <v>9</v>
      </c>
      <c r="D71" s="2" t="s">
        <v>67</v>
      </c>
      <c r="E71" s="3">
        <v>4.8659999999999997</v>
      </c>
      <c r="F71" s="3">
        <v>1.8660000000000001</v>
      </c>
      <c r="G71" s="6">
        <v>6</v>
      </c>
      <c r="H71" s="13">
        <f t="shared" si="2"/>
        <v>3.3588000000000005</v>
      </c>
      <c r="I71" s="13">
        <f t="shared" si="3"/>
        <v>11.196000000000002</v>
      </c>
    </row>
    <row r="72" spans="1:9" x14ac:dyDescent="0.25">
      <c r="A72" s="5">
        <v>69</v>
      </c>
      <c r="B72" s="1" t="s">
        <v>40</v>
      </c>
      <c r="C72" s="1" t="s">
        <v>9</v>
      </c>
      <c r="D72" s="2" t="s">
        <v>68</v>
      </c>
      <c r="E72" s="3">
        <v>15.468999999999999</v>
      </c>
      <c r="F72" s="3">
        <v>15.468999999999999</v>
      </c>
      <c r="G72" s="6">
        <v>6</v>
      </c>
      <c r="H72" s="13">
        <f t="shared" si="2"/>
        <v>27.844199999999997</v>
      </c>
      <c r="I72" s="13">
        <f t="shared" si="3"/>
        <v>92.813999999999993</v>
      </c>
    </row>
    <row r="73" spans="1:9" x14ac:dyDescent="0.25">
      <c r="A73" s="5">
        <v>70</v>
      </c>
      <c r="B73" s="1" t="s">
        <v>40</v>
      </c>
      <c r="C73" s="1" t="s">
        <v>9</v>
      </c>
      <c r="D73" s="2" t="s">
        <v>69</v>
      </c>
      <c r="E73" s="3">
        <v>3.9009999999999998</v>
      </c>
      <c r="F73" s="3">
        <v>3.9009999999999998</v>
      </c>
      <c r="G73" s="6">
        <v>6</v>
      </c>
      <c r="H73" s="13">
        <f t="shared" si="2"/>
        <v>7.0217999999999998</v>
      </c>
      <c r="I73" s="13">
        <f t="shared" si="3"/>
        <v>23.405999999999999</v>
      </c>
    </row>
    <row r="74" spans="1:9" x14ac:dyDescent="0.25">
      <c r="A74" s="5">
        <v>71</v>
      </c>
      <c r="B74" s="1" t="s">
        <v>40</v>
      </c>
      <c r="C74" s="1" t="s">
        <v>9</v>
      </c>
      <c r="D74" s="2" t="s">
        <v>70</v>
      </c>
      <c r="E74" s="3">
        <v>17.367999999999999</v>
      </c>
      <c r="F74" s="3">
        <v>17.367999999999999</v>
      </c>
      <c r="G74" s="6">
        <v>6</v>
      </c>
      <c r="H74" s="13">
        <f t="shared" si="2"/>
        <v>31.2624</v>
      </c>
      <c r="I74" s="13">
        <f t="shared" si="3"/>
        <v>104.208</v>
      </c>
    </row>
    <row r="75" spans="1:9" x14ac:dyDescent="0.25">
      <c r="A75" s="5">
        <v>72</v>
      </c>
      <c r="B75" s="1" t="s">
        <v>40</v>
      </c>
      <c r="C75" s="1" t="s">
        <v>9</v>
      </c>
      <c r="D75" s="2" t="s">
        <v>71</v>
      </c>
      <c r="E75" s="3">
        <v>29.923999999999999</v>
      </c>
      <c r="F75" s="3">
        <v>29.923999999999999</v>
      </c>
      <c r="G75" s="6">
        <v>6</v>
      </c>
      <c r="H75" s="13">
        <f t="shared" si="2"/>
        <v>53.863199999999992</v>
      </c>
      <c r="I75" s="13">
        <f t="shared" si="3"/>
        <v>179.54399999999998</v>
      </c>
    </row>
    <row r="76" spans="1:9" x14ac:dyDescent="0.25">
      <c r="A76" s="5">
        <v>73</v>
      </c>
      <c r="B76" s="1" t="s">
        <v>40</v>
      </c>
      <c r="C76" s="1" t="s">
        <v>9</v>
      </c>
      <c r="D76" s="2" t="s">
        <v>72</v>
      </c>
      <c r="E76" s="3">
        <v>4.3959999999999999</v>
      </c>
      <c r="F76" s="3">
        <v>53.289000000000001</v>
      </c>
      <c r="G76" s="6">
        <v>6</v>
      </c>
      <c r="H76" s="13">
        <f t="shared" si="2"/>
        <v>95.920200000000008</v>
      </c>
      <c r="I76" s="13">
        <f t="shared" si="3"/>
        <v>319.73400000000004</v>
      </c>
    </row>
    <row r="77" spans="1:9" x14ac:dyDescent="0.25">
      <c r="A77" s="5">
        <v>74</v>
      </c>
      <c r="B77" s="1" t="s">
        <v>40</v>
      </c>
      <c r="C77" s="1" t="s">
        <v>9</v>
      </c>
      <c r="D77" s="2" t="s">
        <v>73</v>
      </c>
      <c r="E77" s="3">
        <v>8.5259999999999998</v>
      </c>
      <c r="F77" s="3">
        <v>8.5259999999999998</v>
      </c>
      <c r="G77" s="6">
        <v>6</v>
      </c>
      <c r="H77" s="13">
        <f t="shared" si="2"/>
        <v>15.346799999999998</v>
      </c>
      <c r="I77" s="13">
        <f t="shared" si="3"/>
        <v>51.155999999999999</v>
      </c>
    </row>
    <row r="78" spans="1:9" x14ac:dyDescent="0.25">
      <c r="A78" s="5">
        <v>75</v>
      </c>
      <c r="B78" s="1" t="s">
        <v>40</v>
      </c>
      <c r="C78" s="1" t="s">
        <v>9</v>
      </c>
      <c r="D78" s="2" t="s">
        <v>74</v>
      </c>
      <c r="E78" s="3">
        <v>5.6740000000000004</v>
      </c>
      <c r="F78" s="3">
        <v>5.6740000000000004</v>
      </c>
      <c r="G78" s="6">
        <v>6</v>
      </c>
      <c r="H78" s="13">
        <f t="shared" si="2"/>
        <v>10.213200000000001</v>
      </c>
      <c r="I78" s="13">
        <f t="shared" si="3"/>
        <v>34.044000000000004</v>
      </c>
    </row>
    <row r="79" spans="1:9" x14ac:dyDescent="0.25">
      <c r="A79" s="5">
        <v>76</v>
      </c>
      <c r="B79" s="1" t="s">
        <v>40</v>
      </c>
      <c r="C79" s="1" t="s">
        <v>9</v>
      </c>
      <c r="D79" s="2" t="s">
        <v>75</v>
      </c>
      <c r="E79" s="3">
        <v>5.899</v>
      </c>
      <c r="F79" s="3">
        <v>5.899</v>
      </c>
      <c r="G79" s="6">
        <v>6</v>
      </c>
      <c r="H79" s="13">
        <f t="shared" si="2"/>
        <v>10.6182</v>
      </c>
      <c r="I79" s="13">
        <f t="shared" si="3"/>
        <v>35.393999999999998</v>
      </c>
    </row>
    <row r="80" spans="1:9" x14ac:dyDescent="0.25">
      <c r="A80" s="5">
        <v>77</v>
      </c>
      <c r="B80" s="1" t="s">
        <v>40</v>
      </c>
      <c r="C80" s="1" t="s">
        <v>9</v>
      </c>
      <c r="D80" s="2" t="s">
        <v>76</v>
      </c>
      <c r="E80" s="3">
        <v>17.38</v>
      </c>
      <c r="F80" s="3">
        <v>17.38</v>
      </c>
      <c r="G80" s="6">
        <v>6</v>
      </c>
      <c r="H80" s="13">
        <f t="shared" si="2"/>
        <v>31.283999999999999</v>
      </c>
      <c r="I80" s="13">
        <f t="shared" si="3"/>
        <v>104.28</v>
      </c>
    </row>
    <row r="81" spans="1:9" x14ac:dyDescent="0.25">
      <c r="A81" s="5">
        <v>78</v>
      </c>
      <c r="B81" s="1" t="s">
        <v>40</v>
      </c>
      <c r="C81" s="1" t="s">
        <v>9</v>
      </c>
      <c r="D81" s="2" t="s">
        <v>77</v>
      </c>
      <c r="E81" s="3">
        <v>488.05700000000002</v>
      </c>
      <c r="F81" s="3">
        <v>74.656999999999996</v>
      </c>
      <c r="G81" s="6">
        <v>6</v>
      </c>
      <c r="H81" s="13">
        <f t="shared" si="2"/>
        <v>134.3826</v>
      </c>
      <c r="I81" s="13">
        <f t="shared" si="3"/>
        <v>447.94200000000001</v>
      </c>
    </row>
    <row r="82" spans="1:9" x14ac:dyDescent="0.25">
      <c r="A82" s="5">
        <v>79</v>
      </c>
      <c r="B82" s="1" t="s">
        <v>40</v>
      </c>
      <c r="C82" s="1" t="s">
        <v>9</v>
      </c>
      <c r="D82" s="2" t="s">
        <v>78</v>
      </c>
      <c r="E82" s="3">
        <v>79.789000000000001</v>
      </c>
      <c r="F82" s="3">
        <v>53.289000000000001</v>
      </c>
      <c r="G82" s="6">
        <v>6</v>
      </c>
      <c r="H82" s="13">
        <f t="shared" si="2"/>
        <v>95.920200000000008</v>
      </c>
      <c r="I82" s="13">
        <f t="shared" si="3"/>
        <v>319.73400000000004</v>
      </c>
    </row>
    <row r="83" spans="1:9" x14ac:dyDescent="0.25">
      <c r="A83" s="5">
        <v>80</v>
      </c>
      <c r="B83" s="1" t="s">
        <v>40</v>
      </c>
      <c r="C83" s="1" t="s">
        <v>9</v>
      </c>
      <c r="D83" s="2" t="s">
        <v>79</v>
      </c>
      <c r="E83" s="3">
        <v>98.400999999999996</v>
      </c>
      <c r="F83" s="3">
        <v>98.400999999999996</v>
      </c>
      <c r="G83" s="6">
        <v>6</v>
      </c>
      <c r="H83" s="13">
        <f t="shared" si="2"/>
        <v>177.12179999999998</v>
      </c>
      <c r="I83" s="13">
        <f t="shared" si="3"/>
        <v>590.40599999999995</v>
      </c>
    </row>
    <row r="84" spans="1:9" x14ac:dyDescent="0.25">
      <c r="A84" s="5">
        <v>81</v>
      </c>
      <c r="B84" s="1" t="s">
        <v>40</v>
      </c>
      <c r="C84" s="1" t="s">
        <v>9</v>
      </c>
      <c r="D84" s="2" t="s">
        <v>80</v>
      </c>
      <c r="E84" s="3">
        <v>62.984000000000002</v>
      </c>
      <c r="F84" s="3">
        <v>62.984000000000002</v>
      </c>
      <c r="G84" s="6">
        <v>6</v>
      </c>
      <c r="H84" s="13">
        <f t="shared" si="2"/>
        <v>113.3712</v>
      </c>
      <c r="I84" s="13">
        <f t="shared" si="3"/>
        <v>377.904</v>
      </c>
    </row>
    <row r="85" spans="1:9" x14ac:dyDescent="0.25">
      <c r="A85" s="5">
        <v>82</v>
      </c>
      <c r="B85" s="1" t="s">
        <v>40</v>
      </c>
      <c r="C85" s="1" t="s">
        <v>9</v>
      </c>
      <c r="D85" s="2" t="s">
        <v>220</v>
      </c>
      <c r="E85" s="3">
        <v>18.632999999999999</v>
      </c>
      <c r="F85" s="3">
        <v>16.632999999999999</v>
      </c>
      <c r="G85" s="6">
        <v>6</v>
      </c>
      <c r="H85" s="13">
        <f t="shared" si="2"/>
        <v>29.939399999999999</v>
      </c>
      <c r="I85" s="13">
        <f t="shared" si="3"/>
        <v>99.798000000000002</v>
      </c>
    </row>
    <row r="86" spans="1:9" x14ac:dyDescent="0.25">
      <c r="A86" s="5">
        <v>83</v>
      </c>
      <c r="B86" s="1" t="s">
        <v>40</v>
      </c>
      <c r="C86" s="1" t="s">
        <v>9</v>
      </c>
      <c r="D86" s="2" t="s">
        <v>81</v>
      </c>
      <c r="E86" s="3">
        <v>50.985999999999997</v>
      </c>
      <c r="F86" s="3">
        <v>50.985999999999997</v>
      </c>
      <c r="G86" s="6">
        <v>6</v>
      </c>
      <c r="H86" s="13">
        <f t="shared" si="2"/>
        <v>91.774799999999999</v>
      </c>
      <c r="I86" s="13">
        <f t="shared" si="3"/>
        <v>305.916</v>
      </c>
    </row>
    <row r="87" spans="1:9" x14ac:dyDescent="0.25">
      <c r="A87" s="5">
        <v>84</v>
      </c>
      <c r="B87" s="1" t="s">
        <v>40</v>
      </c>
      <c r="C87" s="1" t="s">
        <v>9</v>
      </c>
      <c r="D87" s="2" t="s">
        <v>221</v>
      </c>
      <c r="E87" s="3">
        <v>3.8650000000000002</v>
      </c>
      <c r="F87" s="3">
        <v>3.8650000000000002</v>
      </c>
      <c r="G87" s="6">
        <v>6</v>
      </c>
      <c r="H87" s="13">
        <f t="shared" si="2"/>
        <v>6.9569999999999999</v>
      </c>
      <c r="I87" s="13">
        <f t="shared" si="3"/>
        <v>23.19</v>
      </c>
    </row>
    <row r="88" spans="1:9" x14ac:dyDescent="0.25">
      <c r="A88" s="5">
        <v>85</v>
      </c>
      <c r="B88" s="1" t="s">
        <v>40</v>
      </c>
      <c r="C88" s="1" t="s">
        <v>9</v>
      </c>
      <c r="D88" s="2" t="s">
        <v>82</v>
      </c>
      <c r="E88" s="3">
        <v>33.881999999999998</v>
      </c>
      <c r="F88" s="3">
        <v>33.881999999999998</v>
      </c>
      <c r="G88" s="6">
        <v>6</v>
      </c>
      <c r="H88" s="13">
        <f t="shared" si="2"/>
        <v>60.987599999999986</v>
      </c>
      <c r="I88" s="13">
        <f t="shared" si="3"/>
        <v>203.29199999999997</v>
      </c>
    </row>
    <row r="89" spans="1:9" x14ac:dyDescent="0.25">
      <c r="A89" s="5">
        <v>86</v>
      </c>
      <c r="B89" s="1" t="s">
        <v>40</v>
      </c>
      <c r="C89" s="1" t="s">
        <v>9</v>
      </c>
      <c r="D89" s="2" t="s">
        <v>83</v>
      </c>
      <c r="E89" s="3">
        <v>6.7220000000000004</v>
      </c>
      <c r="F89" s="3">
        <v>6.7220000000000004</v>
      </c>
      <c r="G89" s="6">
        <v>6</v>
      </c>
      <c r="H89" s="13">
        <f t="shared" si="2"/>
        <v>12.099600000000001</v>
      </c>
      <c r="I89" s="13">
        <f t="shared" si="3"/>
        <v>40.332000000000001</v>
      </c>
    </row>
    <row r="90" spans="1:9" x14ac:dyDescent="0.25">
      <c r="A90" s="5">
        <v>87</v>
      </c>
      <c r="B90" s="1" t="s">
        <v>40</v>
      </c>
      <c r="C90" s="1" t="s">
        <v>9</v>
      </c>
      <c r="D90" s="2" t="s">
        <v>84</v>
      </c>
      <c r="E90" s="3">
        <v>89.209000000000003</v>
      </c>
      <c r="F90" s="3">
        <v>23.209</v>
      </c>
      <c r="G90" s="6">
        <v>6</v>
      </c>
      <c r="H90" s="13">
        <f t="shared" si="2"/>
        <v>41.776199999999996</v>
      </c>
      <c r="I90" s="13">
        <f t="shared" si="3"/>
        <v>139.25399999999999</v>
      </c>
    </row>
    <row r="91" spans="1:9" x14ac:dyDescent="0.25">
      <c r="A91" s="5">
        <v>88</v>
      </c>
      <c r="B91" s="1" t="s">
        <v>40</v>
      </c>
      <c r="C91" s="1" t="s">
        <v>9</v>
      </c>
      <c r="D91" s="2" t="s">
        <v>85</v>
      </c>
      <c r="E91" s="3">
        <v>61.42</v>
      </c>
      <c r="F91" s="3">
        <v>61.42</v>
      </c>
      <c r="G91" s="6">
        <v>6</v>
      </c>
      <c r="H91" s="13">
        <f t="shared" si="2"/>
        <v>110.556</v>
      </c>
      <c r="I91" s="13">
        <f t="shared" si="3"/>
        <v>368.52</v>
      </c>
    </row>
    <row r="92" spans="1:9" x14ac:dyDescent="0.25">
      <c r="A92" s="5">
        <v>89</v>
      </c>
      <c r="B92" s="1" t="s">
        <v>40</v>
      </c>
      <c r="C92" s="1" t="s">
        <v>9</v>
      </c>
      <c r="D92" s="2" t="s">
        <v>86</v>
      </c>
      <c r="E92" s="3">
        <v>2.819</v>
      </c>
      <c r="F92" s="3">
        <v>2.819</v>
      </c>
      <c r="G92" s="6">
        <v>6</v>
      </c>
      <c r="H92" s="13">
        <f t="shared" si="2"/>
        <v>5.0742000000000003</v>
      </c>
      <c r="I92" s="13">
        <f t="shared" si="3"/>
        <v>16.914000000000001</v>
      </c>
    </row>
    <row r="93" spans="1:9" x14ac:dyDescent="0.25">
      <c r="A93" s="5">
        <v>90</v>
      </c>
      <c r="B93" s="1" t="s">
        <v>87</v>
      </c>
      <c r="C93" s="1" t="s">
        <v>9</v>
      </c>
      <c r="D93" s="2" t="s">
        <v>14</v>
      </c>
      <c r="E93" s="3">
        <v>93.341999999999999</v>
      </c>
      <c r="F93" s="3">
        <v>93.748999999999995</v>
      </c>
      <c r="G93" s="6">
        <v>6</v>
      </c>
      <c r="H93" s="13">
        <f t="shared" si="2"/>
        <v>168.74819999999997</v>
      </c>
      <c r="I93" s="13">
        <f t="shared" si="3"/>
        <v>562.49399999999991</v>
      </c>
    </row>
    <row r="94" spans="1:9" x14ac:dyDescent="0.25">
      <c r="A94" s="5">
        <v>91</v>
      </c>
      <c r="B94" s="1" t="s">
        <v>87</v>
      </c>
      <c r="C94" s="1" t="s">
        <v>9</v>
      </c>
      <c r="D94" s="2" t="s">
        <v>12</v>
      </c>
      <c r="E94" s="3">
        <v>26.748999999999999</v>
      </c>
      <c r="F94" s="3">
        <v>26.748999999999999</v>
      </c>
      <c r="G94" s="6">
        <v>6</v>
      </c>
      <c r="H94" s="13">
        <f t="shared" si="2"/>
        <v>48.148199999999996</v>
      </c>
      <c r="I94" s="13">
        <f t="shared" si="3"/>
        <v>160.494</v>
      </c>
    </row>
    <row r="95" spans="1:9" x14ac:dyDescent="0.25">
      <c r="A95" s="5">
        <v>92</v>
      </c>
      <c r="B95" s="1" t="s">
        <v>87</v>
      </c>
      <c r="C95" s="1" t="s">
        <v>9</v>
      </c>
      <c r="D95" s="2" t="s">
        <v>23</v>
      </c>
      <c r="E95" s="3">
        <v>73.307000000000002</v>
      </c>
      <c r="F95" s="3">
        <v>73.307000000000002</v>
      </c>
      <c r="G95" s="6">
        <v>6</v>
      </c>
      <c r="H95" s="13">
        <f t="shared" si="2"/>
        <v>131.95259999999999</v>
      </c>
      <c r="I95" s="13">
        <f t="shared" si="3"/>
        <v>439.84199999999998</v>
      </c>
    </row>
    <row r="96" spans="1:9" x14ac:dyDescent="0.25">
      <c r="A96" s="5">
        <v>93</v>
      </c>
      <c r="B96" s="1" t="s">
        <v>87</v>
      </c>
      <c r="C96" s="1" t="s">
        <v>9</v>
      </c>
      <c r="D96" s="2" t="s">
        <v>24</v>
      </c>
      <c r="E96" s="3">
        <v>49.389000000000003</v>
      </c>
      <c r="F96" s="3">
        <v>49.389000000000003</v>
      </c>
      <c r="G96" s="6">
        <v>6</v>
      </c>
      <c r="H96" s="13">
        <f t="shared" si="2"/>
        <v>88.900199999999998</v>
      </c>
      <c r="I96" s="13">
        <f t="shared" si="3"/>
        <v>296.334</v>
      </c>
    </row>
    <row r="97" spans="1:9" x14ac:dyDescent="0.25">
      <c r="A97" s="5">
        <v>94</v>
      </c>
      <c r="B97" s="1" t="s">
        <v>87</v>
      </c>
      <c r="C97" s="1" t="s">
        <v>9</v>
      </c>
      <c r="D97" s="2" t="s">
        <v>88</v>
      </c>
      <c r="E97" s="3">
        <v>48.271000000000001</v>
      </c>
      <c r="F97" s="3">
        <v>48.271000000000001</v>
      </c>
      <c r="G97" s="6">
        <v>6</v>
      </c>
      <c r="H97" s="13">
        <f t="shared" si="2"/>
        <v>86.887799999999984</v>
      </c>
      <c r="I97" s="13">
        <f t="shared" si="3"/>
        <v>289.62599999999998</v>
      </c>
    </row>
    <row r="98" spans="1:9" x14ac:dyDescent="0.25">
      <c r="A98" s="5">
        <v>95</v>
      </c>
      <c r="B98" s="1" t="s">
        <v>87</v>
      </c>
      <c r="C98" s="1" t="s">
        <v>9</v>
      </c>
      <c r="D98" s="2" t="s">
        <v>25</v>
      </c>
      <c r="E98" s="3">
        <v>55.058999999999997</v>
      </c>
      <c r="F98" s="3">
        <v>55.058999999999997</v>
      </c>
      <c r="G98" s="6">
        <v>6</v>
      </c>
      <c r="H98" s="13">
        <f t="shared" si="2"/>
        <v>99.106199999999987</v>
      </c>
      <c r="I98" s="13">
        <f t="shared" si="3"/>
        <v>330.35399999999998</v>
      </c>
    </row>
    <row r="99" spans="1:9" x14ac:dyDescent="0.25">
      <c r="A99" s="5">
        <v>96</v>
      </c>
      <c r="B99" s="1" t="s">
        <v>87</v>
      </c>
      <c r="C99" s="1" t="s">
        <v>9</v>
      </c>
      <c r="D99" s="2" t="s">
        <v>89</v>
      </c>
      <c r="E99" s="3">
        <v>11.228999999999999</v>
      </c>
      <c r="F99" s="3">
        <v>11.228999999999999</v>
      </c>
      <c r="G99" s="6">
        <v>6</v>
      </c>
      <c r="H99" s="13">
        <f t="shared" si="2"/>
        <v>20.212199999999999</v>
      </c>
      <c r="I99" s="13">
        <f t="shared" si="3"/>
        <v>67.373999999999995</v>
      </c>
    </row>
    <row r="100" spans="1:9" x14ac:dyDescent="0.25">
      <c r="A100" s="5">
        <v>97</v>
      </c>
      <c r="B100" s="1" t="s">
        <v>87</v>
      </c>
      <c r="C100" s="1" t="s">
        <v>9</v>
      </c>
      <c r="D100" s="2" t="s">
        <v>90</v>
      </c>
      <c r="E100" s="3">
        <v>29.783000000000001</v>
      </c>
      <c r="F100" s="3">
        <v>29.783000000000001</v>
      </c>
      <c r="G100" s="6">
        <v>6</v>
      </c>
      <c r="H100" s="13">
        <f t="shared" si="2"/>
        <v>53.609400000000001</v>
      </c>
      <c r="I100" s="13">
        <f t="shared" si="3"/>
        <v>178.69800000000001</v>
      </c>
    </row>
    <row r="101" spans="1:9" x14ac:dyDescent="0.25">
      <c r="A101" s="5">
        <v>98</v>
      </c>
      <c r="B101" s="1" t="s">
        <v>87</v>
      </c>
      <c r="C101" s="1" t="s">
        <v>9</v>
      </c>
      <c r="D101" s="2" t="s">
        <v>91</v>
      </c>
      <c r="E101" s="3">
        <v>27.771999999999998</v>
      </c>
      <c r="F101" s="3">
        <v>27.771999999999998</v>
      </c>
      <c r="G101" s="6">
        <v>6</v>
      </c>
      <c r="H101" s="13">
        <f t="shared" si="2"/>
        <v>49.989600000000003</v>
      </c>
      <c r="I101" s="13">
        <f t="shared" si="3"/>
        <v>166.63200000000001</v>
      </c>
    </row>
    <row r="102" spans="1:9" x14ac:dyDescent="0.25">
      <c r="A102" s="5">
        <v>99</v>
      </c>
      <c r="B102" s="1" t="s">
        <v>87</v>
      </c>
      <c r="C102" s="1" t="s">
        <v>9</v>
      </c>
      <c r="D102" s="2" t="s">
        <v>27</v>
      </c>
      <c r="E102" s="3">
        <v>0.313</v>
      </c>
      <c r="F102" s="3">
        <v>0.313</v>
      </c>
      <c r="G102" s="6">
        <v>6</v>
      </c>
      <c r="H102" s="13">
        <f t="shared" si="2"/>
        <v>0.56340000000000001</v>
      </c>
      <c r="I102" s="13">
        <f t="shared" si="3"/>
        <v>1.8780000000000001</v>
      </c>
    </row>
    <row r="103" spans="1:9" x14ac:dyDescent="0.25">
      <c r="A103" s="5">
        <v>100</v>
      </c>
      <c r="B103" s="1" t="s">
        <v>87</v>
      </c>
      <c r="C103" s="1" t="s">
        <v>9</v>
      </c>
      <c r="D103" s="2" t="s">
        <v>92</v>
      </c>
      <c r="E103" s="3">
        <v>4.0750000000000002</v>
      </c>
      <c r="F103" s="3">
        <v>4.0750000000000002</v>
      </c>
      <c r="G103" s="6">
        <v>6</v>
      </c>
      <c r="H103" s="13">
        <f t="shared" si="2"/>
        <v>7.3350000000000009</v>
      </c>
      <c r="I103" s="13">
        <f t="shared" si="3"/>
        <v>24.450000000000003</v>
      </c>
    </row>
    <row r="104" spans="1:9" x14ac:dyDescent="0.25">
      <c r="A104" s="5">
        <v>101</v>
      </c>
      <c r="B104" s="1" t="s">
        <v>87</v>
      </c>
      <c r="C104" s="1" t="s">
        <v>9</v>
      </c>
      <c r="D104" s="2" t="s">
        <v>28</v>
      </c>
      <c r="E104" s="3">
        <v>4.7969999999999997</v>
      </c>
      <c r="F104" s="3">
        <v>4.7969999999999997</v>
      </c>
      <c r="G104" s="6">
        <v>6</v>
      </c>
      <c r="H104" s="13">
        <f t="shared" si="2"/>
        <v>8.6345999999999989</v>
      </c>
      <c r="I104" s="13">
        <f t="shared" si="3"/>
        <v>28.781999999999996</v>
      </c>
    </row>
    <row r="105" spans="1:9" x14ac:dyDescent="0.25">
      <c r="A105" s="5">
        <v>102</v>
      </c>
      <c r="B105" s="1" t="s">
        <v>87</v>
      </c>
      <c r="C105" s="1" t="s">
        <v>9</v>
      </c>
      <c r="D105" s="2" t="s">
        <v>30</v>
      </c>
      <c r="E105" s="3">
        <v>1.1739999999999999</v>
      </c>
      <c r="F105" s="3">
        <v>1.1739999999999999</v>
      </c>
      <c r="G105" s="6">
        <v>6</v>
      </c>
      <c r="H105" s="13">
        <f t="shared" si="2"/>
        <v>2.1132</v>
      </c>
      <c r="I105" s="13">
        <f t="shared" si="3"/>
        <v>7.0439999999999996</v>
      </c>
    </row>
    <row r="106" spans="1:9" x14ac:dyDescent="0.25">
      <c r="A106" s="5">
        <v>103</v>
      </c>
      <c r="B106" s="1" t="s">
        <v>87</v>
      </c>
      <c r="C106" s="1" t="s">
        <v>9</v>
      </c>
      <c r="D106" s="2" t="s">
        <v>29</v>
      </c>
      <c r="E106" s="3">
        <v>6.8000000000000005E-2</v>
      </c>
      <c r="F106" s="3">
        <v>6.8000000000000005E-2</v>
      </c>
      <c r="G106" s="6">
        <v>6</v>
      </c>
      <c r="H106" s="13">
        <f t="shared" si="2"/>
        <v>0.12240000000000001</v>
      </c>
      <c r="I106" s="13">
        <f t="shared" si="3"/>
        <v>0.40800000000000003</v>
      </c>
    </row>
    <row r="107" spans="1:9" x14ac:dyDescent="0.25">
      <c r="A107" s="5">
        <v>104</v>
      </c>
      <c r="B107" s="1" t="s">
        <v>87</v>
      </c>
      <c r="C107" s="1" t="s">
        <v>9</v>
      </c>
      <c r="D107" s="2" t="s">
        <v>93</v>
      </c>
      <c r="E107" s="3">
        <v>26.058</v>
      </c>
      <c r="F107" s="3">
        <v>26.058</v>
      </c>
      <c r="G107" s="6">
        <v>6</v>
      </c>
      <c r="H107" s="13">
        <f t="shared" si="2"/>
        <v>46.904400000000003</v>
      </c>
      <c r="I107" s="13">
        <f t="shared" si="3"/>
        <v>156.34800000000001</v>
      </c>
    </row>
    <row r="108" spans="1:9" x14ac:dyDescent="0.25">
      <c r="A108" s="5">
        <v>105</v>
      </c>
      <c r="B108" s="1" t="s">
        <v>87</v>
      </c>
      <c r="C108" s="1" t="s">
        <v>9</v>
      </c>
      <c r="D108" s="2" t="s">
        <v>31</v>
      </c>
      <c r="E108" s="3">
        <v>2.613</v>
      </c>
      <c r="F108" s="3">
        <v>2.613</v>
      </c>
      <c r="G108" s="6">
        <v>6</v>
      </c>
      <c r="H108" s="13">
        <f t="shared" si="2"/>
        <v>4.7034000000000002</v>
      </c>
      <c r="I108" s="13">
        <f t="shared" si="3"/>
        <v>15.678000000000001</v>
      </c>
    </row>
    <row r="109" spans="1:9" x14ac:dyDescent="0.25">
      <c r="A109" s="5">
        <v>106</v>
      </c>
      <c r="B109" s="1" t="s">
        <v>87</v>
      </c>
      <c r="C109" s="1" t="s">
        <v>9</v>
      </c>
      <c r="D109" s="2" t="s">
        <v>32</v>
      </c>
      <c r="E109" s="3">
        <v>1.097</v>
      </c>
      <c r="F109" s="3">
        <v>1.097</v>
      </c>
      <c r="G109" s="6">
        <v>6</v>
      </c>
      <c r="H109" s="13">
        <f t="shared" si="2"/>
        <v>1.9745999999999999</v>
      </c>
      <c r="I109" s="13">
        <f t="shared" si="3"/>
        <v>6.5819999999999999</v>
      </c>
    </row>
    <row r="110" spans="1:9" x14ac:dyDescent="0.25">
      <c r="A110" s="5">
        <v>107</v>
      </c>
      <c r="B110" s="1" t="s">
        <v>87</v>
      </c>
      <c r="C110" s="1" t="s">
        <v>9</v>
      </c>
      <c r="D110" s="2" t="s">
        <v>108</v>
      </c>
      <c r="E110" s="3">
        <v>4.4729999999999999</v>
      </c>
      <c r="F110" s="3">
        <v>4.4729999999999999</v>
      </c>
      <c r="G110" s="6">
        <v>6</v>
      </c>
      <c r="H110" s="13">
        <f t="shared" si="2"/>
        <v>8.0513999999999992</v>
      </c>
      <c r="I110" s="13">
        <f t="shared" si="3"/>
        <v>26.838000000000001</v>
      </c>
    </row>
    <row r="111" spans="1:9" x14ac:dyDescent="0.25">
      <c r="A111" s="5">
        <v>108</v>
      </c>
      <c r="B111" s="1" t="s">
        <v>87</v>
      </c>
      <c r="C111" s="1" t="s">
        <v>9</v>
      </c>
      <c r="D111" s="2" t="s">
        <v>94</v>
      </c>
      <c r="E111" s="3">
        <v>34.545999999999999</v>
      </c>
      <c r="F111" s="3">
        <v>34.545999999999999</v>
      </c>
      <c r="G111" s="6">
        <v>6</v>
      </c>
      <c r="H111" s="13">
        <f t="shared" si="2"/>
        <v>62.1828</v>
      </c>
      <c r="I111" s="13">
        <f t="shared" si="3"/>
        <v>207.27600000000001</v>
      </c>
    </row>
    <row r="112" spans="1:9" x14ac:dyDescent="0.25">
      <c r="A112" s="5">
        <v>109</v>
      </c>
      <c r="B112" s="1" t="s">
        <v>87</v>
      </c>
      <c r="C112" s="1" t="s">
        <v>9</v>
      </c>
      <c r="D112" s="2" t="s">
        <v>95</v>
      </c>
      <c r="E112" s="3">
        <v>13.96</v>
      </c>
      <c r="F112" s="3">
        <v>13.96</v>
      </c>
      <c r="G112" s="6">
        <v>6</v>
      </c>
      <c r="H112" s="13">
        <f t="shared" si="2"/>
        <v>25.128</v>
      </c>
      <c r="I112" s="13">
        <f t="shared" si="3"/>
        <v>83.76</v>
      </c>
    </row>
    <row r="113" spans="1:9" x14ac:dyDescent="0.25">
      <c r="A113" s="5">
        <v>110</v>
      </c>
      <c r="B113" s="1" t="s">
        <v>87</v>
      </c>
      <c r="C113" s="1" t="s">
        <v>9</v>
      </c>
      <c r="D113" s="2" t="s">
        <v>96</v>
      </c>
      <c r="E113" s="3">
        <v>99.373999999999995</v>
      </c>
      <c r="F113" s="3">
        <v>99.373999999999995</v>
      </c>
      <c r="G113" s="6">
        <v>6</v>
      </c>
      <c r="H113" s="13">
        <f t="shared" si="2"/>
        <v>178.87319999999997</v>
      </c>
      <c r="I113" s="13">
        <f t="shared" si="3"/>
        <v>596.24399999999991</v>
      </c>
    </row>
    <row r="114" spans="1:9" x14ac:dyDescent="0.25">
      <c r="A114" s="5">
        <v>111</v>
      </c>
      <c r="B114" s="1" t="s">
        <v>87</v>
      </c>
      <c r="C114" s="1" t="s">
        <v>9</v>
      </c>
      <c r="D114" s="2" t="s">
        <v>109</v>
      </c>
      <c r="E114" s="3">
        <v>0.71799999999999997</v>
      </c>
      <c r="F114" s="3">
        <v>0.71799999999999997</v>
      </c>
      <c r="G114" s="6">
        <v>6</v>
      </c>
      <c r="H114" s="13">
        <f t="shared" si="2"/>
        <v>1.2924</v>
      </c>
      <c r="I114" s="13">
        <f t="shared" si="3"/>
        <v>4.3079999999999998</v>
      </c>
    </row>
    <row r="115" spans="1:9" x14ac:dyDescent="0.25">
      <c r="A115" s="5">
        <v>112</v>
      </c>
      <c r="B115" s="1" t="s">
        <v>87</v>
      </c>
      <c r="C115" s="1" t="s">
        <v>9</v>
      </c>
      <c r="D115" s="2" t="s">
        <v>97</v>
      </c>
      <c r="E115" s="3">
        <v>3.0110000000000001</v>
      </c>
      <c r="F115" s="3">
        <v>3.0110000000000001</v>
      </c>
      <c r="G115" s="6">
        <v>6</v>
      </c>
      <c r="H115" s="13">
        <f t="shared" si="2"/>
        <v>5.4198000000000004</v>
      </c>
      <c r="I115" s="13">
        <f t="shared" si="3"/>
        <v>18.066000000000003</v>
      </c>
    </row>
    <row r="116" spans="1:9" x14ac:dyDescent="0.25">
      <c r="A116" s="5">
        <v>113</v>
      </c>
      <c r="B116" s="1" t="s">
        <v>87</v>
      </c>
      <c r="C116" s="1" t="s">
        <v>9</v>
      </c>
      <c r="D116" s="2" t="s">
        <v>98</v>
      </c>
      <c r="E116" s="3">
        <v>3.5840000000000001</v>
      </c>
      <c r="F116" s="3">
        <v>3.5840000000000001</v>
      </c>
      <c r="G116" s="6">
        <v>6</v>
      </c>
      <c r="H116" s="13">
        <f t="shared" si="2"/>
        <v>6.4512</v>
      </c>
      <c r="I116" s="13">
        <f t="shared" si="3"/>
        <v>21.504000000000001</v>
      </c>
    </row>
    <row r="117" spans="1:9" x14ac:dyDescent="0.25">
      <c r="A117" s="5">
        <v>114</v>
      </c>
      <c r="B117" s="1" t="s">
        <v>87</v>
      </c>
      <c r="C117" s="1" t="s">
        <v>9</v>
      </c>
      <c r="D117" s="2" t="s">
        <v>132</v>
      </c>
      <c r="E117" s="3">
        <v>0.96799999999999997</v>
      </c>
      <c r="F117" s="3">
        <v>0.96799999999999997</v>
      </c>
      <c r="G117" s="6">
        <v>6</v>
      </c>
      <c r="H117" s="13">
        <f t="shared" si="2"/>
        <v>1.7423999999999999</v>
      </c>
      <c r="I117" s="13">
        <f t="shared" si="3"/>
        <v>5.8079999999999998</v>
      </c>
    </row>
    <row r="118" spans="1:9" x14ac:dyDescent="0.25">
      <c r="A118" s="5">
        <v>115</v>
      </c>
      <c r="B118" s="1" t="s">
        <v>87</v>
      </c>
      <c r="C118" s="1" t="s">
        <v>9</v>
      </c>
      <c r="D118" s="2" t="s">
        <v>222</v>
      </c>
      <c r="E118" s="3">
        <v>0.69499999999999995</v>
      </c>
      <c r="F118" s="3">
        <v>0.69499999999999995</v>
      </c>
      <c r="G118" s="6">
        <v>6</v>
      </c>
      <c r="H118" s="13">
        <f t="shared" si="2"/>
        <v>1.2509999999999999</v>
      </c>
      <c r="I118" s="13">
        <f t="shared" si="3"/>
        <v>4.17</v>
      </c>
    </row>
    <row r="119" spans="1:9" x14ac:dyDescent="0.25">
      <c r="A119" s="5">
        <v>116</v>
      </c>
      <c r="B119" s="1" t="s">
        <v>87</v>
      </c>
      <c r="C119" s="1" t="s">
        <v>9</v>
      </c>
      <c r="D119" s="2" t="s">
        <v>99</v>
      </c>
      <c r="E119" s="3">
        <v>2.016</v>
      </c>
      <c r="F119" s="3">
        <v>2.016</v>
      </c>
      <c r="G119" s="6">
        <v>6</v>
      </c>
      <c r="H119" s="13">
        <f t="shared" si="2"/>
        <v>3.6288</v>
      </c>
      <c r="I119" s="13">
        <f t="shared" si="3"/>
        <v>12.096</v>
      </c>
    </row>
    <row r="120" spans="1:9" x14ac:dyDescent="0.25">
      <c r="A120" s="5">
        <v>117</v>
      </c>
      <c r="B120" s="1" t="s">
        <v>87</v>
      </c>
      <c r="C120" s="1" t="s">
        <v>9</v>
      </c>
      <c r="D120" s="2" t="s">
        <v>100</v>
      </c>
      <c r="E120" s="3">
        <v>5.2869999999999999</v>
      </c>
      <c r="F120" s="3">
        <v>5.2869999999999999</v>
      </c>
      <c r="G120" s="6">
        <v>6</v>
      </c>
      <c r="H120" s="13">
        <f t="shared" si="2"/>
        <v>9.5166000000000004</v>
      </c>
      <c r="I120" s="13">
        <f t="shared" si="3"/>
        <v>31.722000000000001</v>
      </c>
    </row>
    <row r="121" spans="1:9" x14ac:dyDescent="0.25">
      <c r="A121" s="5">
        <v>118</v>
      </c>
      <c r="B121" s="1" t="s">
        <v>87</v>
      </c>
      <c r="C121" s="1" t="s">
        <v>9</v>
      </c>
      <c r="D121" s="2" t="s">
        <v>101</v>
      </c>
      <c r="E121" s="3">
        <v>15.574</v>
      </c>
      <c r="F121" s="3">
        <v>15.574</v>
      </c>
      <c r="G121" s="6">
        <v>6</v>
      </c>
      <c r="H121" s="13">
        <f t="shared" si="2"/>
        <v>28.033200000000001</v>
      </c>
      <c r="I121" s="13">
        <f t="shared" si="3"/>
        <v>93.444000000000003</v>
      </c>
    </row>
    <row r="122" spans="1:9" x14ac:dyDescent="0.25">
      <c r="A122" s="5">
        <v>119</v>
      </c>
      <c r="B122" s="1" t="s">
        <v>87</v>
      </c>
      <c r="C122" s="1" t="s">
        <v>9</v>
      </c>
      <c r="D122" s="2" t="s">
        <v>102</v>
      </c>
      <c r="E122" s="3">
        <v>10.199</v>
      </c>
      <c r="F122" s="3">
        <v>10.199</v>
      </c>
      <c r="G122" s="6">
        <v>6</v>
      </c>
      <c r="H122" s="13">
        <f t="shared" si="2"/>
        <v>18.3582</v>
      </c>
      <c r="I122" s="13">
        <f t="shared" si="3"/>
        <v>61.194000000000003</v>
      </c>
    </row>
    <row r="123" spans="1:9" x14ac:dyDescent="0.25">
      <c r="A123" s="5">
        <v>120</v>
      </c>
      <c r="B123" s="1" t="s">
        <v>87</v>
      </c>
      <c r="C123" s="1" t="s">
        <v>9</v>
      </c>
      <c r="D123" s="2" t="s">
        <v>103</v>
      </c>
      <c r="E123" s="3">
        <v>3.093</v>
      </c>
      <c r="F123" s="3">
        <v>3.093</v>
      </c>
      <c r="G123" s="6">
        <v>6</v>
      </c>
      <c r="H123" s="13">
        <f t="shared" si="2"/>
        <v>5.5674000000000001</v>
      </c>
      <c r="I123" s="13">
        <f t="shared" si="3"/>
        <v>18.558</v>
      </c>
    </row>
    <row r="124" spans="1:9" x14ac:dyDescent="0.25">
      <c r="A124" s="5">
        <v>121</v>
      </c>
      <c r="B124" s="1" t="s">
        <v>87</v>
      </c>
      <c r="C124" s="1" t="s">
        <v>9</v>
      </c>
      <c r="D124" s="2" t="s">
        <v>223</v>
      </c>
      <c r="E124" s="3">
        <v>4.8000000000000001E-2</v>
      </c>
      <c r="F124" s="3">
        <v>4.8000000000000001E-2</v>
      </c>
      <c r="G124" s="6">
        <v>6</v>
      </c>
      <c r="H124" s="13">
        <f t="shared" si="2"/>
        <v>8.6400000000000005E-2</v>
      </c>
      <c r="I124" s="13">
        <f t="shared" si="3"/>
        <v>0.28800000000000003</v>
      </c>
    </row>
    <row r="125" spans="1:9" x14ac:dyDescent="0.25">
      <c r="A125" s="5">
        <v>122</v>
      </c>
      <c r="B125" s="1" t="s">
        <v>87</v>
      </c>
      <c r="C125" s="1" t="s">
        <v>9</v>
      </c>
      <c r="D125" s="2" t="s">
        <v>224</v>
      </c>
      <c r="E125" s="3">
        <v>8.7999999999999995E-2</v>
      </c>
      <c r="F125" s="3">
        <v>8.7999999999999995E-2</v>
      </c>
      <c r="G125" s="6">
        <v>6</v>
      </c>
      <c r="H125" s="13">
        <f t="shared" si="2"/>
        <v>0.15840000000000001</v>
      </c>
      <c r="I125" s="13">
        <f t="shared" si="3"/>
        <v>0.52800000000000002</v>
      </c>
    </row>
    <row r="126" spans="1:9" x14ac:dyDescent="0.25">
      <c r="A126" s="5">
        <v>123</v>
      </c>
      <c r="B126" s="1" t="s">
        <v>87</v>
      </c>
      <c r="C126" s="1" t="s">
        <v>9</v>
      </c>
      <c r="D126" s="2" t="s">
        <v>104</v>
      </c>
      <c r="E126" s="3">
        <v>1.0569999999999999</v>
      </c>
      <c r="F126" s="3">
        <v>1.0569999999999999</v>
      </c>
      <c r="G126" s="6">
        <v>6</v>
      </c>
      <c r="H126" s="13">
        <f t="shared" si="2"/>
        <v>1.9025999999999998</v>
      </c>
      <c r="I126" s="13">
        <f t="shared" si="3"/>
        <v>6.3419999999999996</v>
      </c>
    </row>
    <row r="127" spans="1:9" x14ac:dyDescent="0.25">
      <c r="A127" s="5">
        <v>124</v>
      </c>
      <c r="B127" s="1" t="s">
        <v>87</v>
      </c>
      <c r="C127" s="1" t="s">
        <v>9</v>
      </c>
      <c r="D127" s="2" t="s">
        <v>225</v>
      </c>
      <c r="E127" s="3">
        <v>3.7999999999999999E-2</v>
      </c>
      <c r="F127" s="3">
        <v>3.7999999999999999E-2</v>
      </c>
      <c r="G127" s="6">
        <v>6</v>
      </c>
      <c r="H127" s="13">
        <f t="shared" si="2"/>
        <v>6.8399999999999989E-2</v>
      </c>
      <c r="I127" s="13">
        <f t="shared" si="3"/>
        <v>0.22799999999999998</v>
      </c>
    </row>
    <row r="128" spans="1:9" x14ac:dyDescent="0.25">
      <c r="A128" s="5">
        <v>125</v>
      </c>
      <c r="B128" s="1" t="s">
        <v>87</v>
      </c>
      <c r="C128" s="1" t="s">
        <v>9</v>
      </c>
      <c r="D128" s="2" t="s">
        <v>36</v>
      </c>
      <c r="E128" s="3">
        <v>88.141999999999996</v>
      </c>
      <c r="F128" s="3">
        <v>88.141999999999996</v>
      </c>
      <c r="G128" s="6">
        <v>6</v>
      </c>
      <c r="H128" s="13">
        <f t="shared" si="2"/>
        <v>158.65559999999999</v>
      </c>
      <c r="I128" s="13">
        <f t="shared" si="3"/>
        <v>528.85199999999998</v>
      </c>
    </row>
    <row r="129" spans="1:9" x14ac:dyDescent="0.25">
      <c r="A129" s="5">
        <v>126</v>
      </c>
      <c r="B129" s="1" t="s">
        <v>87</v>
      </c>
      <c r="C129" s="1" t="s">
        <v>9</v>
      </c>
      <c r="D129" s="2" t="s">
        <v>105</v>
      </c>
      <c r="E129" s="3">
        <v>319.88299999999998</v>
      </c>
      <c r="F129" s="3">
        <v>319.88299999999998</v>
      </c>
      <c r="G129" s="6">
        <v>6</v>
      </c>
      <c r="H129" s="13">
        <f t="shared" si="2"/>
        <v>575.78939999999989</v>
      </c>
      <c r="I129" s="13">
        <f t="shared" si="3"/>
        <v>1919.2979999999998</v>
      </c>
    </row>
    <row r="130" spans="1:9" x14ac:dyDescent="0.25">
      <c r="A130" s="5">
        <v>127</v>
      </c>
      <c r="B130" s="1" t="s">
        <v>87</v>
      </c>
      <c r="C130" s="1" t="s">
        <v>9</v>
      </c>
      <c r="D130" s="2" t="s">
        <v>33</v>
      </c>
      <c r="E130" s="3">
        <v>1.552</v>
      </c>
      <c r="F130" s="3">
        <v>1.552</v>
      </c>
      <c r="G130" s="6">
        <v>6</v>
      </c>
      <c r="H130" s="13">
        <f t="shared" si="2"/>
        <v>2.7936000000000001</v>
      </c>
      <c r="I130" s="13">
        <f t="shared" si="3"/>
        <v>9.3120000000000012</v>
      </c>
    </row>
    <row r="131" spans="1:9" x14ac:dyDescent="0.25">
      <c r="A131" s="5">
        <v>128</v>
      </c>
      <c r="B131" s="1" t="s">
        <v>106</v>
      </c>
      <c r="C131" s="1" t="s">
        <v>9</v>
      </c>
      <c r="D131" s="2" t="s">
        <v>31</v>
      </c>
      <c r="E131" s="3">
        <v>15.59</v>
      </c>
      <c r="F131" s="3">
        <v>15.59</v>
      </c>
      <c r="G131" s="6">
        <v>6</v>
      </c>
      <c r="H131" s="13">
        <f t="shared" si="2"/>
        <v>28.061999999999998</v>
      </c>
      <c r="I131" s="13">
        <f t="shared" si="3"/>
        <v>93.539999999999992</v>
      </c>
    </row>
    <row r="132" spans="1:9" x14ac:dyDescent="0.25">
      <c r="A132" s="5">
        <v>129</v>
      </c>
      <c r="B132" s="1" t="s">
        <v>106</v>
      </c>
      <c r="C132" s="1" t="s">
        <v>9</v>
      </c>
      <c r="D132" s="2" t="s">
        <v>23</v>
      </c>
      <c r="E132" s="3">
        <v>343.36900000000003</v>
      </c>
      <c r="F132" s="3">
        <v>343.36900000000003</v>
      </c>
      <c r="G132" s="6">
        <v>6</v>
      </c>
      <c r="H132" s="13">
        <f t="shared" si="2"/>
        <v>618.06419999999991</v>
      </c>
      <c r="I132" s="13">
        <f t="shared" si="3"/>
        <v>2060.2139999999999</v>
      </c>
    </row>
    <row r="133" spans="1:9" x14ac:dyDescent="0.25">
      <c r="A133" s="5">
        <v>130</v>
      </c>
      <c r="B133" s="1" t="s">
        <v>106</v>
      </c>
      <c r="C133" s="1" t="s">
        <v>9</v>
      </c>
      <c r="D133" s="2" t="s">
        <v>91</v>
      </c>
      <c r="E133" s="3">
        <v>8.7569999999999997</v>
      </c>
      <c r="F133" s="3">
        <v>8.7569999999999997</v>
      </c>
      <c r="G133" s="6">
        <v>6</v>
      </c>
      <c r="H133" s="13">
        <f t="shared" ref="H133:H196" si="4">I133*30%</f>
        <v>15.762599999999999</v>
      </c>
      <c r="I133" s="13">
        <f t="shared" ref="I133:I196" si="5">F133*G133</f>
        <v>52.542000000000002</v>
      </c>
    </row>
    <row r="134" spans="1:9" x14ac:dyDescent="0.25">
      <c r="A134" s="5">
        <v>131</v>
      </c>
      <c r="B134" s="1" t="s">
        <v>106</v>
      </c>
      <c r="C134" s="1" t="s">
        <v>9</v>
      </c>
      <c r="D134" s="2" t="s">
        <v>26</v>
      </c>
      <c r="E134" s="3">
        <v>18.981999999999999</v>
      </c>
      <c r="F134" s="3">
        <v>18.981999999999999</v>
      </c>
      <c r="G134" s="6">
        <v>6</v>
      </c>
      <c r="H134" s="13">
        <f t="shared" si="4"/>
        <v>34.1676</v>
      </c>
      <c r="I134" s="13">
        <f t="shared" si="5"/>
        <v>113.892</v>
      </c>
    </row>
    <row r="135" spans="1:9" x14ac:dyDescent="0.25">
      <c r="A135" s="5">
        <v>132</v>
      </c>
      <c r="B135" s="1" t="s">
        <v>106</v>
      </c>
      <c r="C135" s="1" t="s">
        <v>9</v>
      </c>
      <c r="D135" s="2" t="s">
        <v>107</v>
      </c>
      <c r="E135" s="3">
        <v>83.340999999999994</v>
      </c>
      <c r="F135" s="3">
        <v>83.340999999999994</v>
      </c>
      <c r="G135" s="6">
        <v>6</v>
      </c>
      <c r="H135" s="13">
        <f t="shared" si="4"/>
        <v>150.01379999999997</v>
      </c>
      <c r="I135" s="13">
        <f t="shared" si="5"/>
        <v>500.04599999999994</v>
      </c>
    </row>
    <row r="136" spans="1:9" x14ac:dyDescent="0.25">
      <c r="A136" s="5">
        <v>133</v>
      </c>
      <c r="B136" s="1" t="s">
        <v>106</v>
      </c>
      <c r="C136" s="1" t="s">
        <v>9</v>
      </c>
      <c r="D136" s="2" t="s">
        <v>27</v>
      </c>
      <c r="E136" s="3">
        <v>20.92</v>
      </c>
      <c r="F136" s="3">
        <v>20.92</v>
      </c>
      <c r="G136" s="6">
        <v>6</v>
      </c>
      <c r="H136" s="13">
        <f t="shared" si="4"/>
        <v>37.655999999999999</v>
      </c>
      <c r="I136" s="13">
        <f t="shared" si="5"/>
        <v>125.52000000000001</v>
      </c>
    </row>
    <row r="137" spans="1:9" x14ac:dyDescent="0.25">
      <c r="A137" s="5">
        <v>134</v>
      </c>
      <c r="B137" s="1" t="s">
        <v>106</v>
      </c>
      <c r="C137" s="1" t="s">
        <v>9</v>
      </c>
      <c r="D137" s="2" t="s">
        <v>92</v>
      </c>
      <c r="E137" s="3">
        <v>293.91300000000001</v>
      </c>
      <c r="F137" s="3">
        <v>293.91300000000001</v>
      </c>
      <c r="G137" s="6">
        <v>6</v>
      </c>
      <c r="H137" s="13">
        <f t="shared" si="4"/>
        <v>529.04340000000002</v>
      </c>
      <c r="I137" s="13">
        <f t="shared" si="5"/>
        <v>1763.4780000000001</v>
      </c>
    </row>
    <row r="138" spans="1:9" x14ac:dyDescent="0.25">
      <c r="A138" s="5">
        <v>135</v>
      </c>
      <c r="B138" s="1" t="s">
        <v>106</v>
      </c>
      <c r="C138" s="1" t="s">
        <v>9</v>
      </c>
      <c r="D138" s="2" t="s">
        <v>28</v>
      </c>
      <c r="E138" s="3">
        <v>7.8860000000000001</v>
      </c>
      <c r="F138" s="3">
        <v>7.8860000000000001</v>
      </c>
      <c r="G138" s="6">
        <v>6</v>
      </c>
      <c r="H138" s="13">
        <f t="shared" si="4"/>
        <v>14.194800000000001</v>
      </c>
      <c r="I138" s="13">
        <f t="shared" si="5"/>
        <v>47.316000000000003</v>
      </c>
    </row>
    <row r="139" spans="1:9" x14ac:dyDescent="0.25">
      <c r="A139" s="5">
        <v>136</v>
      </c>
      <c r="B139" s="1" t="s">
        <v>106</v>
      </c>
      <c r="C139" s="1" t="s">
        <v>9</v>
      </c>
      <c r="D139" s="2" t="s">
        <v>30</v>
      </c>
      <c r="E139" s="3">
        <v>22.158999999999999</v>
      </c>
      <c r="F139" s="3">
        <v>22.158999999999999</v>
      </c>
      <c r="G139" s="6">
        <v>6</v>
      </c>
      <c r="H139" s="13">
        <f t="shared" si="4"/>
        <v>39.886200000000002</v>
      </c>
      <c r="I139" s="13">
        <f t="shared" si="5"/>
        <v>132.95400000000001</v>
      </c>
    </row>
    <row r="140" spans="1:9" x14ac:dyDescent="0.25">
      <c r="A140" s="5">
        <v>137</v>
      </c>
      <c r="B140" s="1" t="s">
        <v>106</v>
      </c>
      <c r="C140" s="1" t="s">
        <v>9</v>
      </c>
      <c r="D140" s="2" t="s">
        <v>32</v>
      </c>
      <c r="E140" s="3">
        <v>48.527000000000001</v>
      </c>
      <c r="F140" s="3">
        <v>48.527000000000001</v>
      </c>
      <c r="G140" s="6">
        <v>6</v>
      </c>
      <c r="H140" s="13">
        <f t="shared" si="4"/>
        <v>87.348600000000005</v>
      </c>
      <c r="I140" s="13">
        <f t="shared" si="5"/>
        <v>291.16200000000003</v>
      </c>
    </row>
    <row r="141" spans="1:9" x14ac:dyDescent="0.25">
      <c r="A141" s="5">
        <v>138</v>
      </c>
      <c r="B141" s="1" t="s">
        <v>106</v>
      </c>
      <c r="C141" s="1" t="s">
        <v>9</v>
      </c>
      <c r="D141" s="2" t="s">
        <v>108</v>
      </c>
      <c r="E141" s="3">
        <v>138.21199999999999</v>
      </c>
      <c r="F141" s="3">
        <v>138.21199999999999</v>
      </c>
      <c r="G141" s="6">
        <v>6</v>
      </c>
      <c r="H141" s="13">
        <f t="shared" si="4"/>
        <v>248.78159999999997</v>
      </c>
      <c r="I141" s="13">
        <f t="shared" si="5"/>
        <v>829.27199999999993</v>
      </c>
    </row>
    <row r="142" spans="1:9" x14ac:dyDescent="0.25">
      <c r="A142" s="5">
        <v>139</v>
      </c>
      <c r="B142" s="1" t="s">
        <v>106</v>
      </c>
      <c r="C142" s="1" t="s">
        <v>9</v>
      </c>
      <c r="D142" s="2" t="s">
        <v>109</v>
      </c>
      <c r="E142" s="3">
        <v>274.137</v>
      </c>
      <c r="F142" s="3">
        <v>274.137</v>
      </c>
      <c r="G142" s="6">
        <v>6</v>
      </c>
      <c r="H142" s="13">
        <f t="shared" si="4"/>
        <v>493.44659999999999</v>
      </c>
      <c r="I142" s="13">
        <f t="shared" si="5"/>
        <v>1644.8220000000001</v>
      </c>
    </row>
    <row r="143" spans="1:9" x14ac:dyDescent="0.25">
      <c r="A143" s="5">
        <v>140</v>
      </c>
      <c r="B143" s="1" t="s">
        <v>106</v>
      </c>
      <c r="C143" s="1" t="s">
        <v>9</v>
      </c>
      <c r="D143" s="2" t="s">
        <v>110</v>
      </c>
      <c r="E143" s="3">
        <v>204.85499999999999</v>
      </c>
      <c r="F143" s="3">
        <v>204.85499999999999</v>
      </c>
      <c r="G143" s="6">
        <v>6</v>
      </c>
      <c r="H143" s="13">
        <f t="shared" si="4"/>
        <v>368.73899999999998</v>
      </c>
      <c r="I143" s="13">
        <f t="shared" si="5"/>
        <v>1229.1299999999999</v>
      </c>
    </row>
    <row r="144" spans="1:9" x14ac:dyDescent="0.25">
      <c r="A144" s="5">
        <v>141</v>
      </c>
      <c r="B144" s="1" t="s">
        <v>106</v>
      </c>
      <c r="C144" s="1" t="s">
        <v>9</v>
      </c>
      <c r="D144" s="2" t="s">
        <v>11</v>
      </c>
      <c r="E144" s="3">
        <v>57.493000000000002</v>
      </c>
      <c r="F144" s="3">
        <v>15.173</v>
      </c>
      <c r="G144" s="6">
        <v>6</v>
      </c>
      <c r="H144" s="13">
        <f t="shared" si="4"/>
        <v>27.311399999999999</v>
      </c>
      <c r="I144" s="13">
        <f t="shared" si="5"/>
        <v>91.037999999999997</v>
      </c>
    </row>
    <row r="145" spans="1:9" x14ac:dyDescent="0.25">
      <c r="A145" s="5">
        <v>142</v>
      </c>
      <c r="B145" s="1" t="s">
        <v>106</v>
      </c>
      <c r="C145" s="1" t="s">
        <v>9</v>
      </c>
      <c r="D145" s="2" t="s">
        <v>226</v>
      </c>
      <c r="E145" s="3">
        <v>3.0419999999999998</v>
      </c>
      <c r="F145" s="3">
        <v>3.0419999999999998</v>
      </c>
      <c r="G145" s="6">
        <v>6</v>
      </c>
      <c r="H145" s="13">
        <f t="shared" si="4"/>
        <v>5.4755999999999991</v>
      </c>
      <c r="I145" s="13">
        <f t="shared" si="5"/>
        <v>18.251999999999999</v>
      </c>
    </row>
    <row r="146" spans="1:9" x14ac:dyDescent="0.25">
      <c r="A146" s="5">
        <v>143</v>
      </c>
      <c r="B146" s="1" t="s">
        <v>106</v>
      </c>
      <c r="C146" s="1" t="s">
        <v>9</v>
      </c>
      <c r="D146" s="2" t="s">
        <v>111</v>
      </c>
      <c r="E146" s="3">
        <v>238.81899999999999</v>
      </c>
      <c r="F146" s="3">
        <v>238.81899999999999</v>
      </c>
      <c r="G146" s="6">
        <v>6</v>
      </c>
      <c r="H146" s="13">
        <f t="shared" si="4"/>
        <v>429.87419999999997</v>
      </c>
      <c r="I146" s="13">
        <f t="shared" si="5"/>
        <v>1432.914</v>
      </c>
    </row>
    <row r="147" spans="1:9" x14ac:dyDescent="0.25">
      <c r="A147" s="5">
        <v>144</v>
      </c>
      <c r="B147" s="1" t="s">
        <v>112</v>
      </c>
      <c r="C147" s="1" t="s">
        <v>9</v>
      </c>
      <c r="D147" s="2" t="s">
        <v>113</v>
      </c>
      <c r="E147" s="3">
        <v>413.709</v>
      </c>
      <c r="F147" s="3" t="s">
        <v>234</v>
      </c>
      <c r="G147" s="6">
        <v>6</v>
      </c>
      <c r="H147" s="13">
        <f t="shared" si="4"/>
        <v>744.67619999999999</v>
      </c>
      <c r="I147" s="13">
        <f t="shared" si="5"/>
        <v>2482.2539999999999</v>
      </c>
    </row>
    <row r="148" spans="1:9" x14ac:dyDescent="0.25">
      <c r="A148" s="5">
        <v>145</v>
      </c>
      <c r="B148" s="1" t="s">
        <v>112</v>
      </c>
      <c r="C148" s="1" t="s">
        <v>9</v>
      </c>
      <c r="D148" s="2" t="s">
        <v>26</v>
      </c>
      <c r="E148" s="3">
        <v>97.853999999999999</v>
      </c>
      <c r="F148" s="3" t="s">
        <v>235</v>
      </c>
      <c r="G148" s="6">
        <v>6</v>
      </c>
      <c r="H148" s="13">
        <f t="shared" si="4"/>
        <v>176.13720000000001</v>
      </c>
      <c r="I148" s="13">
        <f t="shared" si="5"/>
        <v>587.12400000000002</v>
      </c>
    </row>
    <row r="149" spans="1:9" x14ac:dyDescent="0.25">
      <c r="A149" s="5">
        <v>146</v>
      </c>
      <c r="B149" s="1" t="s">
        <v>112</v>
      </c>
      <c r="C149" s="1" t="s">
        <v>9</v>
      </c>
      <c r="D149" s="2" t="s">
        <v>29</v>
      </c>
      <c r="E149" s="3">
        <v>144.36799999999999</v>
      </c>
      <c r="F149" s="3" t="s">
        <v>236</v>
      </c>
      <c r="G149" s="6">
        <v>6</v>
      </c>
      <c r="H149" s="13">
        <f t="shared" si="4"/>
        <v>259.86239999999998</v>
      </c>
      <c r="I149" s="13">
        <f t="shared" si="5"/>
        <v>866.20799999999997</v>
      </c>
    </row>
    <row r="150" spans="1:9" x14ac:dyDescent="0.25">
      <c r="A150" s="5">
        <v>147</v>
      </c>
      <c r="B150" s="1" t="s">
        <v>112</v>
      </c>
      <c r="C150" s="1" t="s">
        <v>9</v>
      </c>
      <c r="D150" s="2" t="s">
        <v>30</v>
      </c>
      <c r="E150" s="3">
        <v>20.95</v>
      </c>
      <c r="F150" s="3" t="s">
        <v>237</v>
      </c>
      <c r="G150" s="6">
        <v>6</v>
      </c>
      <c r="H150" s="13">
        <f t="shared" si="4"/>
        <v>37.709999999999994</v>
      </c>
      <c r="I150" s="13">
        <f t="shared" si="5"/>
        <v>125.69999999999999</v>
      </c>
    </row>
    <row r="151" spans="1:9" x14ac:dyDescent="0.25">
      <c r="A151" s="5">
        <v>148</v>
      </c>
      <c r="B151" s="1" t="s">
        <v>112</v>
      </c>
      <c r="C151" s="1" t="s">
        <v>9</v>
      </c>
      <c r="D151" s="2" t="s">
        <v>132</v>
      </c>
      <c r="E151" s="3">
        <v>1.7030000000000001</v>
      </c>
      <c r="F151" s="3" t="s">
        <v>238</v>
      </c>
      <c r="G151" s="6">
        <v>6</v>
      </c>
      <c r="H151" s="13">
        <f t="shared" si="4"/>
        <v>3.0653999999999999</v>
      </c>
      <c r="I151" s="13">
        <f t="shared" si="5"/>
        <v>10.218</v>
      </c>
    </row>
    <row r="152" spans="1:9" x14ac:dyDescent="0.25">
      <c r="A152" s="5">
        <v>149</v>
      </c>
      <c r="B152" s="1" t="s">
        <v>112</v>
      </c>
      <c r="C152" s="1" t="s">
        <v>9</v>
      </c>
      <c r="D152" s="2" t="s">
        <v>35</v>
      </c>
      <c r="E152" s="3">
        <v>5.3959999999999999</v>
      </c>
      <c r="F152" s="3" t="s">
        <v>239</v>
      </c>
      <c r="G152" s="6">
        <v>6</v>
      </c>
      <c r="H152" s="13">
        <f t="shared" si="4"/>
        <v>9.7127999999999997</v>
      </c>
      <c r="I152" s="13">
        <f t="shared" si="5"/>
        <v>32.375999999999998</v>
      </c>
    </row>
    <row r="153" spans="1:9" x14ac:dyDescent="0.25">
      <c r="A153" s="5">
        <v>150</v>
      </c>
      <c r="B153" s="1" t="s">
        <v>112</v>
      </c>
      <c r="C153" s="1" t="s">
        <v>9</v>
      </c>
      <c r="D153" s="2" t="s">
        <v>227</v>
      </c>
      <c r="E153" s="3">
        <v>94.817999999999998</v>
      </c>
      <c r="F153" s="3" t="s">
        <v>240</v>
      </c>
      <c r="G153" s="6">
        <v>6</v>
      </c>
      <c r="H153" s="13">
        <f t="shared" si="4"/>
        <v>170.67240000000001</v>
      </c>
      <c r="I153" s="13">
        <f t="shared" si="5"/>
        <v>568.90800000000002</v>
      </c>
    </row>
    <row r="154" spans="1:9" x14ac:dyDescent="0.25">
      <c r="A154" s="5">
        <v>151</v>
      </c>
      <c r="B154" s="1" t="s">
        <v>112</v>
      </c>
      <c r="C154" s="1" t="s">
        <v>9</v>
      </c>
      <c r="D154" s="2" t="s">
        <v>228</v>
      </c>
      <c r="E154" s="3">
        <v>1.498</v>
      </c>
      <c r="F154" s="3" t="s">
        <v>241</v>
      </c>
      <c r="G154" s="6">
        <v>6</v>
      </c>
      <c r="H154" s="13">
        <f t="shared" si="4"/>
        <v>2.6963999999999997</v>
      </c>
      <c r="I154" s="13">
        <f t="shared" si="5"/>
        <v>8.9879999999999995</v>
      </c>
    </row>
    <row r="155" spans="1:9" x14ac:dyDescent="0.25">
      <c r="A155" s="5">
        <v>152</v>
      </c>
      <c r="B155" s="1" t="s">
        <v>112</v>
      </c>
      <c r="C155" s="1" t="s">
        <v>9</v>
      </c>
      <c r="D155" s="2" t="s">
        <v>229</v>
      </c>
      <c r="E155" s="3">
        <v>2.9489999999999998</v>
      </c>
      <c r="F155" s="3" t="s">
        <v>242</v>
      </c>
      <c r="G155" s="6">
        <v>6</v>
      </c>
      <c r="H155" s="13">
        <f t="shared" si="4"/>
        <v>5.3081999999999994</v>
      </c>
      <c r="I155" s="13">
        <f t="shared" si="5"/>
        <v>17.693999999999999</v>
      </c>
    </row>
    <row r="156" spans="1:9" x14ac:dyDescent="0.25">
      <c r="A156" s="5">
        <v>153</v>
      </c>
      <c r="B156" s="1" t="s">
        <v>112</v>
      </c>
      <c r="C156" s="1" t="s">
        <v>9</v>
      </c>
      <c r="D156" s="2" t="s">
        <v>114</v>
      </c>
      <c r="E156" s="3">
        <v>80.247</v>
      </c>
      <c r="F156" s="3" t="s">
        <v>243</v>
      </c>
      <c r="G156" s="6">
        <v>6</v>
      </c>
      <c r="H156" s="13">
        <f t="shared" si="4"/>
        <v>144.44459999999998</v>
      </c>
      <c r="I156" s="13">
        <f t="shared" si="5"/>
        <v>481.48199999999997</v>
      </c>
    </row>
    <row r="157" spans="1:9" x14ac:dyDescent="0.25">
      <c r="A157" s="5">
        <v>154</v>
      </c>
      <c r="B157" s="1" t="s">
        <v>112</v>
      </c>
      <c r="C157" s="1" t="s">
        <v>9</v>
      </c>
      <c r="D157" s="2" t="s">
        <v>230</v>
      </c>
      <c r="E157" s="3">
        <v>0.73299999999999998</v>
      </c>
      <c r="F157" s="3" t="s">
        <v>244</v>
      </c>
      <c r="G157" s="6">
        <v>6</v>
      </c>
      <c r="H157" s="13">
        <f t="shared" si="4"/>
        <v>1.3193999999999999</v>
      </c>
      <c r="I157" s="13">
        <f t="shared" si="5"/>
        <v>4.3979999999999997</v>
      </c>
    </row>
    <row r="158" spans="1:9" x14ac:dyDescent="0.25">
      <c r="A158" s="5">
        <v>155</v>
      </c>
      <c r="B158" s="1" t="s">
        <v>112</v>
      </c>
      <c r="C158" s="1" t="s">
        <v>9</v>
      </c>
      <c r="D158" s="2" t="s">
        <v>231</v>
      </c>
      <c r="E158" s="3">
        <v>0.38100000000000001</v>
      </c>
      <c r="F158" s="3" t="s">
        <v>245</v>
      </c>
      <c r="G158" s="6">
        <v>6</v>
      </c>
      <c r="H158" s="13">
        <f t="shared" si="4"/>
        <v>0.68579999999999997</v>
      </c>
      <c r="I158" s="13">
        <f t="shared" si="5"/>
        <v>2.286</v>
      </c>
    </row>
    <row r="159" spans="1:9" x14ac:dyDescent="0.25">
      <c r="A159" s="5">
        <v>156</v>
      </c>
      <c r="B159" s="1" t="s">
        <v>112</v>
      </c>
      <c r="C159" s="1" t="s">
        <v>9</v>
      </c>
      <c r="D159" s="2" t="s">
        <v>232</v>
      </c>
      <c r="E159" s="3">
        <v>1.9119999999999999</v>
      </c>
      <c r="F159" s="3" t="s">
        <v>246</v>
      </c>
      <c r="G159" s="6">
        <v>6</v>
      </c>
      <c r="H159" s="13">
        <f t="shared" si="4"/>
        <v>3.4415999999999998</v>
      </c>
      <c r="I159" s="13">
        <f t="shared" si="5"/>
        <v>11.472</v>
      </c>
    </row>
    <row r="160" spans="1:9" x14ac:dyDescent="0.25">
      <c r="A160" s="5">
        <v>157</v>
      </c>
      <c r="B160" s="1" t="s">
        <v>112</v>
      </c>
      <c r="C160" s="1" t="s">
        <v>9</v>
      </c>
      <c r="D160" s="2" t="s">
        <v>233</v>
      </c>
      <c r="E160" s="3">
        <v>0.495</v>
      </c>
      <c r="F160" s="3" t="s">
        <v>247</v>
      </c>
      <c r="G160" s="6">
        <v>6</v>
      </c>
      <c r="H160" s="13">
        <f t="shared" si="4"/>
        <v>0.8909999999999999</v>
      </c>
      <c r="I160" s="13">
        <f t="shared" si="5"/>
        <v>2.9699999999999998</v>
      </c>
    </row>
    <row r="161" spans="1:9" x14ac:dyDescent="0.25">
      <c r="A161" s="5">
        <v>158</v>
      </c>
      <c r="B161" s="1" t="s">
        <v>112</v>
      </c>
      <c r="C161" s="1" t="s">
        <v>9</v>
      </c>
      <c r="D161" s="2" t="s">
        <v>231</v>
      </c>
      <c r="E161" s="3">
        <v>0.64500000000000002</v>
      </c>
      <c r="F161" s="3" t="s">
        <v>248</v>
      </c>
      <c r="G161" s="6">
        <v>6</v>
      </c>
      <c r="H161" s="13">
        <f t="shared" si="4"/>
        <v>1.161</v>
      </c>
      <c r="I161" s="13">
        <f t="shared" si="5"/>
        <v>3.87</v>
      </c>
    </row>
    <row r="162" spans="1:9" x14ac:dyDescent="0.25">
      <c r="A162" s="5">
        <v>159</v>
      </c>
      <c r="B162" s="1" t="s">
        <v>112</v>
      </c>
      <c r="C162" s="1" t="s">
        <v>9</v>
      </c>
      <c r="D162" s="2" t="s">
        <v>228</v>
      </c>
      <c r="E162" s="3">
        <v>1.244</v>
      </c>
      <c r="F162" s="3" t="s">
        <v>249</v>
      </c>
      <c r="G162" s="6">
        <v>6</v>
      </c>
      <c r="H162" s="13">
        <f t="shared" si="4"/>
        <v>2.2391999999999999</v>
      </c>
      <c r="I162" s="13">
        <f t="shared" si="5"/>
        <v>7.4640000000000004</v>
      </c>
    </row>
    <row r="163" spans="1:9" x14ac:dyDescent="0.25">
      <c r="A163" s="5">
        <v>160</v>
      </c>
      <c r="B163" s="1" t="s">
        <v>112</v>
      </c>
      <c r="C163" s="1" t="s">
        <v>9</v>
      </c>
      <c r="D163" s="2" t="s">
        <v>229</v>
      </c>
      <c r="E163" s="3">
        <v>17.138000000000002</v>
      </c>
      <c r="F163" s="3" t="s">
        <v>250</v>
      </c>
      <c r="G163" s="6">
        <v>6</v>
      </c>
      <c r="H163" s="13">
        <f t="shared" si="4"/>
        <v>30.848399999999998</v>
      </c>
      <c r="I163" s="13">
        <f t="shared" si="5"/>
        <v>102.828</v>
      </c>
    </row>
    <row r="164" spans="1:9" x14ac:dyDescent="0.25">
      <c r="A164" s="5">
        <v>161</v>
      </c>
      <c r="B164" s="1" t="s">
        <v>112</v>
      </c>
      <c r="C164" s="1" t="s">
        <v>9</v>
      </c>
      <c r="D164" s="2" t="s">
        <v>114</v>
      </c>
      <c r="E164" s="3">
        <v>0.38700000000000001</v>
      </c>
      <c r="F164" s="3" t="s">
        <v>251</v>
      </c>
      <c r="G164" s="6">
        <v>6</v>
      </c>
      <c r="H164" s="13">
        <f t="shared" si="4"/>
        <v>0.6966</v>
      </c>
      <c r="I164" s="13">
        <f t="shared" si="5"/>
        <v>2.3220000000000001</v>
      </c>
    </row>
    <row r="165" spans="1:9" x14ac:dyDescent="0.25">
      <c r="A165" s="5">
        <v>162</v>
      </c>
      <c r="B165" s="1" t="s">
        <v>112</v>
      </c>
      <c r="C165" s="1" t="s">
        <v>9</v>
      </c>
      <c r="D165" s="2" t="s">
        <v>230</v>
      </c>
      <c r="E165" s="3">
        <v>2.59</v>
      </c>
      <c r="F165" s="3" t="s">
        <v>252</v>
      </c>
      <c r="G165" s="6">
        <v>6</v>
      </c>
      <c r="H165" s="13">
        <f t="shared" si="4"/>
        <v>4.6619999999999999</v>
      </c>
      <c r="I165" s="13">
        <f t="shared" si="5"/>
        <v>15.54</v>
      </c>
    </row>
    <row r="166" spans="1:9" x14ac:dyDescent="0.25">
      <c r="A166" s="5">
        <v>163</v>
      </c>
      <c r="B166" s="1" t="s">
        <v>112</v>
      </c>
      <c r="C166" s="1" t="s">
        <v>9</v>
      </c>
      <c r="D166" s="2" t="s">
        <v>231</v>
      </c>
      <c r="E166" s="3">
        <v>0.70199999999999996</v>
      </c>
      <c r="F166" s="3" t="s">
        <v>253</v>
      </c>
      <c r="G166" s="6">
        <v>6</v>
      </c>
      <c r="H166" s="13">
        <f t="shared" si="4"/>
        <v>1.2635999999999998</v>
      </c>
      <c r="I166" s="13">
        <f t="shared" si="5"/>
        <v>4.2119999999999997</v>
      </c>
    </row>
    <row r="167" spans="1:9" x14ac:dyDescent="0.25">
      <c r="A167" s="5">
        <v>164</v>
      </c>
      <c r="B167" s="1" t="s">
        <v>112</v>
      </c>
      <c r="C167" s="1" t="s">
        <v>9</v>
      </c>
      <c r="D167" s="2" t="s">
        <v>232</v>
      </c>
      <c r="E167" s="3">
        <v>1.0229999999999999</v>
      </c>
      <c r="F167" s="3" t="s">
        <v>254</v>
      </c>
      <c r="G167" s="6">
        <v>6</v>
      </c>
      <c r="H167" s="13">
        <f t="shared" si="4"/>
        <v>1.8413999999999999</v>
      </c>
      <c r="I167" s="13">
        <f t="shared" si="5"/>
        <v>6.1379999999999999</v>
      </c>
    </row>
    <row r="168" spans="1:9" x14ac:dyDescent="0.25">
      <c r="A168" s="5">
        <v>165</v>
      </c>
      <c r="B168" s="1" t="s">
        <v>112</v>
      </c>
      <c r="C168" s="1" t="s">
        <v>9</v>
      </c>
      <c r="D168" s="2" t="s">
        <v>233</v>
      </c>
      <c r="E168" s="3">
        <v>0.877</v>
      </c>
      <c r="F168" s="3" t="s">
        <v>255</v>
      </c>
      <c r="G168" s="6">
        <v>6</v>
      </c>
      <c r="H168" s="13">
        <f t="shared" si="4"/>
        <v>1.5786</v>
      </c>
      <c r="I168" s="13">
        <f t="shared" si="5"/>
        <v>5.2620000000000005</v>
      </c>
    </row>
    <row r="169" spans="1:9" x14ac:dyDescent="0.25">
      <c r="A169" s="5">
        <v>166</v>
      </c>
      <c r="B169" s="1" t="s">
        <v>112</v>
      </c>
      <c r="C169" s="1" t="s">
        <v>9</v>
      </c>
      <c r="D169" s="2" t="s">
        <v>231</v>
      </c>
      <c r="E169" s="3">
        <v>1.1619999999999999</v>
      </c>
      <c r="F169" s="3" t="s">
        <v>256</v>
      </c>
      <c r="G169" s="6">
        <v>6</v>
      </c>
      <c r="H169" s="13">
        <f t="shared" si="4"/>
        <v>2.0915999999999997</v>
      </c>
      <c r="I169" s="13">
        <f t="shared" si="5"/>
        <v>6.9719999999999995</v>
      </c>
    </row>
    <row r="170" spans="1:9" x14ac:dyDescent="0.25">
      <c r="A170" s="5">
        <v>167</v>
      </c>
      <c r="B170" s="1" t="s">
        <v>115</v>
      </c>
      <c r="C170" s="1" t="s">
        <v>9</v>
      </c>
      <c r="D170" s="2" t="s">
        <v>89</v>
      </c>
      <c r="E170" s="3">
        <v>301.53899999999999</v>
      </c>
      <c r="F170" s="3" t="s">
        <v>257</v>
      </c>
      <c r="G170" s="6">
        <v>6</v>
      </c>
      <c r="H170" s="13">
        <f t="shared" si="4"/>
        <v>542.77019999999993</v>
      </c>
      <c r="I170" s="13">
        <f t="shared" si="5"/>
        <v>1809.2339999999999</v>
      </c>
    </row>
    <row r="171" spans="1:9" x14ac:dyDescent="0.25">
      <c r="A171" s="5">
        <v>168</v>
      </c>
      <c r="B171" s="1" t="s">
        <v>115</v>
      </c>
      <c r="C171" s="1" t="s">
        <v>9</v>
      </c>
      <c r="D171" s="2" t="s">
        <v>137</v>
      </c>
      <c r="E171" s="3">
        <v>2.9590000000000001</v>
      </c>
      <c r="F171" s="3" t="s">
        <v>258</v>
      </c>
      <c r="G171" s="6">
        <v>6</v>
      </c>
      <c r="H171" s="13">
        <f t="shared" si="4"/>
        <v>5.3262</v>
      </c>
      <c r="I171" s="13">
        <f t="shared" si="5"/>
        <v>17.754000000000001</v>
      </c>
    </row>
    <row r="172" spans="1:9" x14ac:dyDescent="0.25">
      <c r="A172" s="5">
        <v>169</v>
      </c>
      <c r="B172" s="1" t="s">
        <v>115</v>
      </c>
      <c r="C172" s="1" t="s">
        <v>9</v>
      </c>
      <c r="D172" s="2" t="s">
        <v>29</v>
      </c>
      <c r="E172" s="3">
        <v>54.289000000000001</v>
      </c>
      <c r="F172" s="3" t="s">
        <v>259</v>
      </c>
      <c r="G172" s="6">
        <v>6</v>
      </c>
      <c r="H172" s="13">
        <f t="shared" si="4"/>
        <v>97.720200000000006</v>
      </c>
      <c r="I172" s="13">
        <f t="shared" si="5"/>
        <v>325.73400000000004</v>
      </c>
    </row>
    <row r="173" spans="1:9" x14ac:dyDescent="0.25">
      <c r="A173" s="5">
        <v>170</v>
      </c>
      <c r="B173" s="1" t="s">
        <v>115</v>
      </c>
      <c r="C173" s="1" t="s">
        <v>9</v>
      </c>
      <c r="D173" s="2" t="s">
        <v>108</v>
      </c>
      <c r="E173" s="3">
        <v>4.1399999999999997</v>
      </c>
      <c r="F173" s="3" t="s">
        <v>260</v>
      </c>
      <c r="G173" s="6">
        <v>6</v>
      </c>
      <c r="H173" s="13">
        <f t="shared" si="4"/>
        <v>7.4519999999999982</v>
      </c>
      <c r="I173" s="13">
        <f t="shared" si="5"/>
        <v>24.839999999999996</v>
      </c>
    </row>
    <row r="174" spans="1:9" x14ac:dyDescent="0.25">
      <c r="A174" s="5">
        <v>171</v>
      </c>
      <c r="B174" s="1" t="s">
        <v>115</v>
      </c>
      <c r="C174" s="1" t="s">
        <v>9</v>
      </c>
      <c r="D174" s="2" t="s">
        <v>97</v>
      </c>
      <c r="E174" s="3">
        <v>43.789000000000001</v>
      </c>
      <c r="F174" s="3" t="s">
        <v>261</v>
      </c>
      <c r="G174" s="6">
        <v>6</v>
      </c>
      <c r="H174" s="13">
        <f t="shared" si="4"/>
        <v>78.820200000000014</v>
      </c>
      <c r="I174" s="13">
        <f t="shared" si="5"/>
        <v>262.73400000000004</v>
      </c>
    </row>
    <row r="175" spans="1:9" x14ac:dyDescent="0.25">
      <c r="A175" s="5">
        <v>172</v>
      </c>
      <c r="B175" s="1" t="s">
        <v>115</v>
      </c>
      <c r="C175" s="1" t="s">
        <v>9</v>
      </c>
      <c r="D175" s="2" t="s">
        <v>116</v>
      </c>
      <c r="E175" s="3">
        <v>21.167000000000002</v>
      </c>
      <c r="F175" s="3" t="s">
        <v>262</v>
      </c>
      <c r="G175" s="6">
        <v>6</v>
      </c>
      <c r="H175" s="13">
        <f t="shared" si="4"/>
        <v>38.1006</v>
      </c>
      <c r="I175" s="13">
        <f t="shared" si="5"/>
        <v>127.00200000000001</v>
      </c>
    </row>
    <row r="176" spans="1:9" x14ac:dyDescent="0.25">
      <c r="A176" s="5">
        <v>173</v>
      </c>
      <c r="B176" s="1" t="s">
        <v>115</v>
      </c>
      <c r="C176" s="1" t="s">
        <v>9</v>
      </c>
      <c r="D176" s="2" t="s">
        <v>33</v>
      </c>
      <c r="E176" s="3">
        <v>20.774000000000001</v>
      </c>
      <c r="F176" s="3" t="s">
        <v>263</v>
      </c>
      <c r="G176" s="6">
        <v>6</v>
      </c>
      <c r="H176" s="13">
        <f t="shared" si="4"/>
        <v>37.3932</v>
      </c>
      <c r="I176" s="13">
        <f t="shared" si="5"/>
        <v>124.64400000000001</v>
      </c>
    </row>
    <row r="177" spans="1:9" x14ac:dyDescent="0.25">
      <c r="A177" s="5">
        <v>174</v>
      </c>
      <c r="B177" s="1" t="s">
        <v>115</v>
      </c>
      <c r="C177" s="1" t="s">
        <v>9</v>
      </c>
      <c r="D177" s="2" t="s">
        <v>117</v>
      </c>
      <c r="E177" s="3">
        <v>279.779</v>
      </c>
      <c r="F177" s="3" t="s">
        <v>264</v>
      </c>
      <c r="G177" s="6">
        <v>6</v>
      </c>
      <c r="H177" s="13">
        <f t="shared" si="4"/>
        <v>503.60219999999998</v>
      </c>
      <c r="I177" s="13">
        <f t="shared" si="5"/>
        <v>1678.674</v>
      </c>
    </row>
    <row r="178" spans="1:9" x14ac:dyDescent="0.25">
      <c r="A178" s="5">
        <v>175</v>
      </c>
      <c r="B178" s="1" t="s">
        <v>115</v>
      </c>
      <c r="C178" s="1" t="s">
        <v>9</v>
      </c>
      <c r="D178" s="2" t="s">
        <v>47</v>
      </c>
      <c r="E178" s="3">
        <v>604.88900000000001</v>
      </c>
      <c r="F178" s="3" t="s">
        <v>265</v>
      </c>
      <c r="G178" s="6">
        <v>6</v>
      </c>
      <c r="H178" s="13">
        <f t="shared" si="4"/>
        <v>1088.8001999999999</v>
      </c>
      <c r="I178" s="13">
        <f t="shared" si="5"/>
        <v>3629.3339999999998</v>
      </c>
    </row>
    <row r="179" spans="1:9" x14ac:dyDescent="0.25">
      <c r="A179" s="5">
        <v>176</v>
      </c>
      <c r="B179" s="1" t="s">
        <v>115</v>
      </c>
      <c r="C179" s="1" t="s">
        <v>9</v>
      </c>
      <c r="D179" s="2" t="s">
        <v>109</v>
      </c>
      <c r="E179" s="3">
        <v>21.664999999999999</v>
      </c>
      <c r="F179" s="3" t="s">
        <v>266</v>
      </c>
      <c r="G179" s="6">
        <v>6</v>
      </c>
      <c r="H179" s="13">
        <f t="shared" si="4"/>
        <v>38.997</v>
      </c>
      <c r="I179" s="13">
        <f t="shared" si="5"/>
        <v>129.99</v>
      </c>
    </row>
    <row r="180" spans="1:9" x14ac:dyDescent="0.25">
      <c r="A180" s="5">
        <v>177</v>
      </c>
      <c r="B180" s="1" t="s">
        <v>115</v>
      </c>
      <c r="C180" s="1" t="s">
        <v>9</v>
      </c>
      <c r="D180" s="2" t="s">
        <v>118</v>
      </c>
      <c r="E180" s="3">
        <v>177.57599999999999</v>
      </c>
      <c r="F180" s="3" t="s">
        <v>267</v>
      </c>
      <c r="G180" s="6">
        <v>6</v>
      </c>
      <c r="H180" s="13">
        <f t="shared" si="4"/>
        <v>319.63679999999994</v>
      </c>
      <c r="I180" s="13">
        <f t="shared" si="5"/>
        <v>1065.4559999999999</v>
      </c>
    </row>
    <row r="181" spans="1:9" x14ac:dyDescent="0.25">
      <c r="A181" s="5">
        <v>178</v>
      </c>
      <c r="B181" s="1" t="s">
        <v>115</v>
      </c>
      <c r="C181" s="1" t="s">
        <v>9</v>
      </c>
      <c r="D181" s="2" t="s">
        <v>95</v>
      </c>
      <c r="E181" s="3">
        <v>17.396999999999998</v>
      </c>
      <c r="F181" s="3" t="s">
        <v>268</v>
      </c>
      <c r="G181" s="6">
        <v>6</v>
      </c>
      <c r="H181" s="13">
        <f t="shared" si="4"/>
        <v>31.314599999999995</v>
      </c>
      <c r="I181" s="13">
        <f t="shared" si="5"/>
        <v>104.38199999999999</v>
      </c>
    </row>
    <row r="182" spans="1:9" x14ac:dyDescent="0.25">
      <c r="A182" s="5">
        <v>179</v>
      </c>
      <c r="B182" s="1" t="s">
        <v>115</v>
      </c>
      <c r="C182" s="1" t="s">
        <v>9</v>
      </c>
      <c r="D182" s="2" t="s">
        <v>94</v>
      </c>
      <c r="E182" s="3">
        <v>13.901999999999999</v>
      </c>
      <c r="F182" s="3" t="s">
        <v>269</v>
      </c>
      <c r="G182" s="6">
        <v>6</v>
      </c>
      <c r="H182" s="13">
        <f t="shared" si="4"/>
        <v>25.023599999999998</v>
      </c>
      <c r="I182" s="13">
        <f t="shared" si="5"/>
        <v>83.411999999999992</v>
      </c>
    </row>
    <row r="183" spans="1:9" x14ac:dyDescent="0.25">
      <c r="A183" s="5">
        <v>180</v>
      </c>
      <c r="B183" s="1" t="s">
        <v>115</v>
      </c>
      <c r="C183" s="1" t="s">
        <v>9</v>
      </c>
      <c r="D183" s="2" t="s">
        <v>27</v>
      </c>
      <c r="E183" s="3">
        <v>11.554</v>
      </c>
      <c r="F183" s="3" t="s">
        <v>270</v>
      </c>
      <c r="G183" s="6">
        <v>6</v>
      </c>
      <c r="H183" s="13">
        <f t="shared" si="4"/>
        <v>20.7972</v>
      </c>
      <c r="I183" s="13">
        <f t="shared" si="5"/>
        <v>69.323999999999998</v>
      </c>
    </row>
    <row r="184" spans="1:9" x14ac:dyDescent="0.25">
      <c r="A184" s="5">
        <v>181</v>
      </c>
      <c r="B184" s="1" t="s">
        <v>119</v>
      </c>
      <c r="C184" s="1" t="s">
        <v>9</v>
      </c>
      <c r="D184" s="2" t="s">
        <v>120</v>
      </c>
      <c r="E184" s="3">
        <v>10.744999999999999</v>
      </c>
      <c r="F184" s="3" t="s">
        <v>272</v>
      </c>
      <c r="G184" s="6">
        <v>6</v>
      </c>
      <c r="H184" s="13">
        <f t="shared" si="4"/>
        <v>19.340999999999998</v>
      </c>
      <c r="I184" s="13">
        <f t="shared" si="5"/>
        <v>64.47</v>
      </c>
    </row>
    <row r="185" spans="1:9" x14ac:dyDescent="0.25">
      <c r="A185" s="5">
        <v>182</v>
      </c>
      <c r="B185" s="1" t="s">
        <v>119</v>
      </c>
      <c r="C185" s="1" t="s">
        <v>9</v>
      </c>
      <c r="D185" s="2" t="s">
        <v>13</v>
      </c>
      <c r="E185" s="3">
        <v>3.8010000000000002</v>
      </c>
      <c r="F185" s="3" t="s">
        <v>273</v>
      </c>
      <c r="G185" s="6">
        <v>6</v>
      </c>
      <c r="H185" s="13">
        <f t="shared" si="4"/>
        <v>6.8418000000000001</v>
      </c>
      <c r="I185" s="13">
        <f t="shared" si="5"/>
        <v>22.806000000000001</v>
      </c>
    </row>
    <row r="186" spans="1:9" x14ac:dyDescent="0.25">
      <c r="A186" s="5">
        <v>183</v>
      </c>
      <c r="B186" s="1" t="s">
        <v>119</v>
      </c>
      <c r="C186" s="1" t="s">
        <v>9</v>
      </c>
      <c r="D186" s="2" t="s">
        <v>21</v>
      </c>
      <c r="E186" s="3">
        <v>1.984</v>
      </c>
      <c r="F186" s="3" t="s">
        <v>274</v>
      </c>
      <c r="G186" s="6">
        <v>6</v>
      </c>
      <c r="H186" s="13">
        <f t="shared" si="4"/>
        <v>3.5711999999999997</v>
      </c>
      <c r="I186" s="13">
        <f t="shared" si="5"/>
        <v>11.904</v>
      </c>
    </row>
    <row r="187" spans="1:9" x14ac:dyDescent="0.25">
      <c r="A187" s="5">
        <v>184</v>
      </c>
      <c r="B187" s="1" t="s">
        <v>119</v>
      </c>
      <c r="C187" s="1" t="s">
        <v>9</v>
      </c>
      <c r="D187" s="2" t="s">
        <v>121</v>
      </c>
      <c r="E187" s="3">
        <v>96.438999999999993</v>
      </c>
      <c r="F187" s="3" t="s">
        <v>275</v>
      </c>
      <c r="G187" s="6">
        <v>6</v>
      </c>
      <c r="H187" s="13">
        <f t="shared" si="4"/>
        <v>173.59020000000001</v>
      </c>
      <c r="I187" s="13">
        <f t="shared" si="5"/>
        <v>578.63400000000001</v>
      </c>
    </row>
    <row r="188" spans="1:9" x14ac:dyDescent="0.25">
      <c r="A188" s="5">
        <v>185</v>
      </c>
      <c r="B188" s="1" t="s">
        <v>119</v>
      </c>
      <c r="C188" s="1" t="s">
        <v>9</v>
      </c>
      <c r="D188" s="2" t="s">
        <v>122</v>
      </c>
      <c r="E188" s="3">
        <v>2.8959999999999999</v>
      </c>
      <c r="F188" s="3" t="s">
        <v>276</v>
      </c>
      <c r="G188" s="6">
        <v>6</v>
      </c>
      <c r="H188" s="13">
        <f t="shared" si="4"/>
        <v>5.2127999999999988</v>
      </c>
      <c r="I188" s="13">
        <f t="shared" si="5"/>
        <v>17.375999999999998</v>
      </c>
    </row>
    <row r="189" spans="1:9" x14ac:dyDescent="0.25">
      <c r="A189" s="5">
        <v>186</v>
      </c>
      <c r="B189" s="1" t="s">
        <v>119</v>
      </c>
      <c r="C189" s="1" t="s">
        <v>9</v>
      </c>
      <c r="D189" s="2" t="s">
        <v>144</v>
      </c>
      <c r="E189" s="3">
        <v>1.69</v>
      </c>
      <c r="F189" s="3" t="s">
        <v>277</v>
      </c>
      <c r="G189" s="6">
        <v>6</v>
      </c>
      <c r="H189" s="13">
        <f t="shared" si="4"/>
        <v>3.0420000000000003</v>
      </c>
      <c r="I189" s="13">
        <f t="shared" si="5"/>
        <v>10.14</v>
      </c>
    </row>
    <row r="190" spans="1:9" x14ac:dyDescent="0.25">
      <c r="A190" s="5">
        <v>187</v>
      </c>
      <c r="B190" s="1" t="s">
        <v>119</v>
      </c>
      <c r="C190" s="1" t="s">
        <v>9</v>
      </c>
      <c r="D190" s="2" t="s">
        <v>123</v>
      </c>
      <c r="E190" s="3">
        <v>28.289000000000001</v>
      </c>
      <c r="F190" s="3" t="s">
        <v>278</v>
      </c>
      <c r="G190" s="6">
        <v>6</v>
      </c>
      <c r="H190" s="13">
        <f t="shared" si="4"/>
        <v>50.920200000000001</v>
      </c>
      <c r="I190" s="13">
        <f t="shared" si="5"/>
        <v>169.73400000000001</v>
      </c>
    </row>
    <row r="191" spans="1:9" x14ac:dyDescent="0.25">
      <c r="A191" s="5">
        <v>188</v>
      </c>
      <c r="B191" s="1" t="s">
        <v>119</v>
      </c>
      <c r="C191" s="1" t="s">
        <v>9</v>
      </c>
      <c r="D191" s="2" t="s">
        <v>124</v>
      </c>
      <c r="E191" s="3">
        <v>63.947000000000003</v>
      </c>
      <c r="F191" s="3" t="s">
        <v>279</v>
      </c>
      <c r="G191" s="6">
        <v>6</v>
      </c>
      <c r="H191" s="13">
        <f t="shared" si="4"/>
        <v>115.1046</v>
      </c>
      <c r="I191" s="13">
        <f t="shared" si="5"/>
        <v>383.68200000000002</v>
      </c>
    </row>
    <row r="192" spans="1:9" x14ac:dyDescent="0.25">
      <c r="A192" s="5">
        <v>189</v>
      </c>
      <c r="B192" s="1" t="s">
        <v>119</v>
      </c>
      <c r="C192" s="1" t="s">
        <v>9</v>
      </c>
      <c r="D192" s="2" t="s">
        <v>271</v>
      </c>
      <c r="E192" s="3">
        <v>0.627</v>
      </c>
      <c r="F192" s="3" t="s">
        <v>280</v>
      </c>
      <c r="G192" s="6">
        <v>6</v>
      </c>
      <c r="H192" s="13">
        <f t="shared" si="4"/>
        <v>1.1286</v>
      </c>
      <c r="I192" s="13">
        <f t="shared" si="5"/>
        <v>3.762</v>
      </c>
    </row>
    <row r="193" spans="1:9" x14ac:dyDescent="0.25">
      <c r="A193" s="5">
        <v>190</v>
      </c>
      <c r="B193" s="1" t="s">
        <v>125</v>
      </c>
      <c r="C193" s="1" t="s">
        <v>9</v>
      </c>
      <c r="D193" s="2" t="s">
        <v>130</v>
      </c>
      <c r="E193" s="3">
        <v>10.898</v>
      </c>
      <c r="F193" s="3" t="s">
        <v>297</v>
      </c>
      <c r="G193" s="6">
        <v>6</v>
      </c>
      <c r="H193" s="13">
        <f t="shared" si="4"/>
        <v>19.616400000000002</v>
      </c>
      <c r="I193" s="13">
        <f t="shared" si="5"/>
        <v>65.388000000000005</v>
      </c>
    </row>
    <row r="194" spans="1:9" x14ac:dyDescent="0.25">
      <c r="A194" s="5">
        <v>191</v>
      </c>
      <c r="B194" s="1" t="s">
        <v>125</v>
      </c>
      <c r="C194" s="1" t="s">
        <v>9</v>
      </c>
      <c r="D194" s="2" t="s">
        <v>126</v>
      </c>
      <c r="E194" s="3">
        <v>291.87400000000002</v>
      </c>
      <c r="F194" s="3" t="s">
        <v>296</v>
      </c>
      <c r="G194" s="6">
        <v>6</v>
      </c>
      <c r="H194" s="13">
        <f t="shared" si="4"/>
        <v>525.3732</v>
      </c>
      <c r="I194" s="13">
        <f t="shared" si="5"/>
        <v>1751.2440000000001</v>
      </c>
    </row>
    <row r="195" spans="1:9" x14ac:dyDescent="0.25">
      <c r="A195" s="5">
        <v>192</v>
      </c>
      <c r="B195" s="1" t="s">
        <v>125</v>
      </c>
      <c r="C195" s="1" t="s">
        <v>9</v>
      </c>
      <c r="D195" s="2" t="s">
        <v>281</v>
      </c>
      <c r="E195" s="3">
        <v>1.8180000000000001</v>
      </c>
      <c r="F195" s="3" t="s">
        <v>295</v>
      </c>
      <c r="G195" s="6">
        <v>6</v>
      </c>
      <c r="H195" s="13">
        <f t="shared" si="4"/>
        <v>3.2724000000000002</v>
      </c>
      <c r="I195" s="13">
        <f t="shared" si="5"/>
        <v>10.908000000000001</v>
      </c>
    </row>
    <row r="196" spans="1:9" x14ac:dyDescent="0.25">
      <c r="A196" s="5">
        <v>193</v>
      </c>
      <c r="B196" s="1" t="s">
        <v>125</v>
      </c>
      <c r="C196" s="1" t="s">
        <v>9</v>
      </c>
      <c r="D196" s="2" t="s">
        <v>282</v>
      </c>
      <c r="E196" s="3">
        <v>0.29499999999999998</v>
      </c>
      <c r="F196" s="3" t="s">
        <v>294</v>
      </c>
      <c r="G196" s="6">
        <v>6</v>
      </c>
      <c r="H196" s="13">
        <f t="shared" si="4"/>
        <v>0.53100000000000003</v>
      </c>
      <c r="I196" s="13">
        <f t="shared" si="5"/>
        <v>1.77</v>
      </c>
    </row>
    <row r="197" spans="1:9" x14ac:dyDescent="0.25">
      <c r="A197" s="5">
        <v>194</v>
      </c>
      <c r="B197" s="1" t="s">
        <v>125</v>
      </c>
      <c r="C197" s="1" t="s">
        <v>9</v>
      </c>
      <c r="D197" s="2" t="s">
        <v>283</v>
      </c>
      <c r="E197" s="3">
        <v>2.6080000000000001</v>
      </c>
      <c r="F197" s="3" t="s">
        <v>293</v>
      </c>
      <c r="G197" s="6">
        <v>6</v>
      </c>
      <c r="H197" s="13">
        <f t="shared" ref="H197:H260" si="6">I197*30%</f>
        <v>4.6943999999999999</v>
      </c>
      <c r="I197" s="13">
        <f t="shared" ref="I197:I260" si="7">F197*G197</f>
        <v>15.648</v>
      </c>
    </row>
    <row r="198" spans="1:9" x14ac:dyDescent="0.25">
      <c r="A198" s="5">
        <v>195</v>
      </c>
      <c r="B198" s="1" t="s">
        <v>125</v>
      </c>
      <c r="C198" s="1" t="s">
        <v>9</v>
      </c>
      <c r="D198" s="2" t="s">
        <v>284</v>
      </c>
      <c r="E198" s="3">
        <v>4.7969999999999997</v>
      </c>
      <c r="F198" s="3" t="s">
        <v>292</v>
      </c>
      <c r="G198" s="6">
        <v>6</v>
      </c>
      <c r="H198" s="13">
        <f t="shared" si="6"/>
        <v>8.6345999999999989</v>
      </c>
      <c r="I198" s="13">
        <f t="shared" si="7"/>
        <v>28.781999999999996</v>
      </c>
    </row>
    <row r="199" spans="1:9" x14ac:dyDescent="0.25">
      <c r="A199" s="5">
        <v>196</v>
      </c>
      <c r="B199" s="1" t="s">
        <v>125</v>
      </c>
      <c r="C199" s="1" t="s">
        <v>9</v>
      </c>
      <c r="D199" s="2" t="s">
        <v>285</v>
      </c>
      <c r="E199" s="3">
        <v>0.60499999999999998</v>
      </c>
      <c r="F199" s="3" t="s">
        <v>291</v>
      </c>
      <c r="G199" s="6">
        <v>6</v>
      </c>
      <c r="H199" s="13">
        <f t="shared" si="6"/>
        <v>1.089</v>
      </c>
      <c r="I199" s="13">
        <f t="shared" si="7"/>
        <v>3.63</v>
      </c>
    </row>
    <row r="200" spans="1:9" x14ac:dyDescent="0.25">
      <c r="A200" s="5">
        <v>197</v>
      </c>
      <c r="B200" s="1" t="s">
        <v>125</v>
      </c>
      <c r="C200" s="1" t="s">
        <v>9</v>
      </c>
      <c r="D200" s="2" t="s">
        <v>129</v>
      </c>
      <c r="E200" s="3">
        <v>21.911000000000001</v>
      </c>
      <c r="F200" s="3" t="s">
        <v>290</v>
      </c>
      <c r="G200" s="6">
        <v>6</v>
      </c>
      <c r="H200" s="13">
        <f t="shared" si="6"/>
        <v>39.439799999999998</v>
      </c>
      <c r="I200" s="13">
        <f t="shared" si="7"/>
        <v>131.46600000000001</v>
      </c>
    </row>
    <row r="201" spans="1:9" x14ac:dyDescent="0.25">
      <c r="A201" s="5">
        <v>198</v>
      </c>
      <c r="B201" s="1" t="s">
        <v>125</v>
      </c>
      <c r="C201" s="1" t="s">
        <v>9</v>
      </c>
      <c r="D201" s="2" t="s">
        <v>128</v>
      </c>
      <c r="E201" s="3">
        <v>47.204999999999998</v>
      </c>
      <c r="F201" s="3" t="s">
        <v>289</v>
      </c>
      <c r="G201" s="6">
        <v>6</v>
      </c>
      <c r="H201" s="13">
        <f t="shared" si="6"/>
        <v>84.969000000000008</v>
      </c>
      <c r="I201" s="13">
        <f t="shared" si="7"/>
        <v>283.23</v>
      </c>
    </row>
    <row r="202" spans="1:9" x14ac:dyDescent="0.25">
      <c r="A202" s="5">
        <v>199</v>
      </c>
      <c r="B202" s="1" t="s">
        <v>125</v>
      </c>
      <c r="C202" s="1" t="s">
        <v>9</v>
      </c>
      <c r="D202" s="2" t="s">
        <v>127</v>
      </c>
      <c r="E202" s="3">
        <v>77.099999999999994</v>
      </c>
      <c r="F202" s="3" t="s">
        <v>288</v>
      </c>
      <c r="G202" s="6">
        <v>6</v>
      </c>
      <c r="H202" s="13">
        <f t="shared" si="6"/>
        <v>138.77999999999997</v>
      </c>
      <c r="I202" s="13">
        <f t="shared" si="7"/>
        <v>462.59999999999997</v>
      </c>
    </row>
    <row r="203" spans="1:9" x14ac:dyDescent="0.25">
      <c r="A203" s="5">
        <v>200</v>
      </c>
      <c r="B203" s="1" t="s">
        <v>125</v>
      </c>
      <c r="C203" s="1" t="s">
        <v>9</v>
      </c>
      <c r="D203" s="2" t="s">
        <v>286</v>
      </c>
      <c r="E203" s="3">
        <v>0.371</v>
      </c>
      <c r="F203" s="3" t="s">
        <v>287</v>
      </c>
      <c r="G203" s="6">
        <v>6</v>
      </c>
      <c r="H203" s="13">
        <f t="shared" si="6"/>
        <v>0.66779999999999995</v>
      </c>
      <c r="I203" s="13">
        <f t="shared" si="7"/>
        <v>2.226</v>
      </c>
    </row>
    <row r="204" spans="1:9" x14ac:dyDescent="0.25">
      <c r="A204" s="5">
        <v>201</v>
      </c>
      <c r="B204" s="1" t="s">
        <v>131</v>
      </c>
      <c r="C204" s="1" t="s">
        <v>9</v>
      </c>
      <c r="D204" s="2" t="s">
        <v>88</v>
      </c>
      <c r="E204" s="3">
        <v>413.64800000000002</v>
      </c>
      <c r="F204" s="3" t="s">
        <v>299</v>
      </c>
      <c r="G204" s="6">
        <v>6</v>
      </c>
      <c r="H204" s="13">
        <f t="shared" si="6"/>
        <v>744.56639999999993</v>
      </c>
      <c r="I204" s="13">
        <f t="shared" si="7"/>
        <v>2481.8879999999999</v>
      </c>
    </row>
    <row r="205" spans="1:9" x14ac:dyDescent="0.25">
      <c r="A205" s="5">
        <v>202</v>
      </c>
      <c r="B205" s="1" t="s">
        <v>131</v>
      </c>
      <c r="C205" s="1" t="s">
        <v>9</v>
      </c>
      <c r="D205" s="2" t="s">
        <v>25</v>
      </c>
      <c r="E205" s="3">
        <v>1.5389999999999999</v>
      </c>
      <c r="F205" s="3" t="s">
        <v>300</v>
      </c>
      <c r="G205" s="6">
        <v>6</v>
      </c>
      <c r="H205" s="13">
        <f t="shared" si="6"/>
        <v>2.7702</v>
      </c>
      <c r="I205" s="13">
        <f t="shared" si="7"/>
        <v>9.234</v>
      </c>
    </row>
    <row r="206" spans="1:9" x14ac:dyDescent="0.25">
      <c r="A206" s="5">
        <v>203</v>
      </c>
      <c r="B206" s="1" t="s">
        <v>131</v>
      </c>
      <c r="C206" s="1" t="s">
        <v>9</v>
      </c>
      <c r="D206" s="2" t="s">
        <v>26</v>
      </c>
      <c r="E206" s="3">
        <v>7.3739999999999997</v>
      </c>
      <c r="F206" s="3" t="s">
        <v>301</v>
      </c>
      <c r="G206" s="6">
        <v>6</v>
      </c>
      <c r="H206" s="13">
        <f t="shared" si="6"/>
        <v>13.273199999999999</v>
      </c>
      <c r="I206" s="13">
        <f t="shared" si="7"/>
        <v>44.244</v>
      </c>
    </row>
    <row r="207" spans="1:9" x14ac:dyDescent="0.25">
      <c r="A207" s="5">
        <v>204</v>
      </c>
      <c r="B207" s="1" t="s">
        <v>131</v>
      </c>
      <c r="C207" s="1" t="s">
        <v>9</v>
      </c>
      <c r="D207" s="2" t="s">
        <v>107</v>
      </c>
      <c r="E207" s="3">
        <v>110.916</v>
      </c>
      <c r="F207" s="3" t="s">
        <v>302</v>
      </c>
      <c r="G207" s="6">
        <v>6</v>
      </c>
      <c r="H207" s="13">
        <f t="shared" si="6"/>
        <v>199.64879999999999</v>
      </c>
      <c r="I207" s="13">
        <f t="shared" si="7"/>
        <v>665.49599999999998</v>
      </c>
    </row>
    <row r="208" spans="1:9" x14ac:dyDescent="0.25">
      <c r="A208" s="5">
        <v>205</v>
      </c>
      <c r="B208" s="1" t="s">
        <v>131</v>
      </c>
      <c r="C208" s="1" t="s">
        <v>9</v>
      </c>
      <c r="D208" s="2" t="s">
        <v>27</v>
      </c>
      <c r="E208" s="3">
        <v>23.283999999999999</v>
      </c>
      <c r="F208" s="3" t="s">
        <v>303</v>
      </c>
      <c r="G208" s="6">
        <v>6</v>
      </c>
      <c r="H208" s="13">
        <f t="shared" si="6"/>
        <v>41.911200000000001</v>
      </c>
      <c r="I208" s="13">
        <f t="shared" si="7"/>
        <v>139.70400000000001</v>
      </c>
    </row>
    <row r="209" spans="1:9" x14ac:dyDescent="0.25">
      <c r="A209" s="5">
        <v>206</v>
      </c>
      <c r="B209" s="1" t="s">
        <v>131</v>
      </c>
      <c r="C209" s="1" t="s">
        <v>9</v>
      </c>
      <c r="D209" s="2" t="s">
        <v>92</v>
      </c>
      <c r="E209" s="3">
        <v>404.54500000000002</v>
      </c>
      <c r="F209" s="3" t="s">
        <v>304</v>
      </c>
      <c r="G209" s="6">
        <v>6</v>
      </c>
      <c r="H209" s="13">
        <f t="shared" si="6"/>
        <v>728.18099999999993</v>
      </c>
      <c r="I209" s="13">
        <f t="shared" si="7"/>
        <v>2427.27</v>
      </c>
    </row>
    <row r="210" spans="1:9" x14ac:dyDescent="0.25">
      <c r="A210" s="5">
        <v>207</v>
      </c>
      <c r="B210" s="1" t="s">
        <v>131</v>
      </c>
      <c r="C210" s="1" t="s">
        <v>9</v>
      </c>
      <c r="D210" s="2" t="s">
        <v>108</v>
      </c>
      <c r="E210" s="3">
        <v>13.192</v>
      </c>
      <c r="F210" s="3" t="s">
        <v>305</v>
      </c>
      <c r="G210" s="6">
        <v>6</v>
      </c>
      <c r="H210" s="13">
        <f t="shared" si="6"/>
        <v>23.7456</v>
      </c>
      <c r="I210" s="13">
        <f t="shared" si="7"/>
        <v>79.152000000000001</v>
      </c>
    </row>
    <row r="211" spans="1:9" x14ac:dyDescent="0.25">
      <c r="A211" s="5">
        <v>208</v>
      </c>
      <c r="B211" s="1" t="s">
        <v>131</v>
      </c>
      <c r="C211" s="1" t="s">
        <v>9</v>
      </c>
      <c r="D211" s="2" t="s">
        <v>116</v>
      </c>
      <c r="E211" s="3">
        <v>13.153</v>
      </c>
      <c r="F211" s="3" t="s">
        <v>306</v>
      </c>
      <c r="G211" s="6">
        <v>6</v>
      </c>
      <c r="H211" s="13">
        <f t="shared" si="6"/>
        <v>23.6754</v>
      </c>
      <c r="I211" s="13">
        <f t="shared" si="7"/>
        <v>78.918000000000006</v>
      </c>
    </row>
    <row r="212" spans="1:9" x14ac:dyDescent="0.25">
      <c r="A212" s="5">
        <v>209</v>
      </c>
      <c r="B212" s="1" t="s">
        <v>131</v>
      </c>
      <c r="C212" s="1" t="s">
        <v>9</v>
      </c>
      <c r="D212" s="2" t="s">
        <v>132</v>
      </c>
      <c r="E212" s="3">
        <v>14.794</v>
      </c>
      <c r="F212" s="3" t="s">
        <v>307</v>
      </c>
      <c r="G212" s="6">
        <v>6</v>
      </c>
      <c r="H212" s="13">
        <f t="shared" si="6"/>
        <v>26.629200000000001</v>
      </c>
      <c r="I212" s="13">
        <f t="shared" si="7"/>
        <v>88.76400000000001</v>
      </c>
    </row>
    <row r="213" spans="1:9" x14ac:dyDescent="0.25">
      <c r="A213" s="5">
        <v>210</v>
      </c>
      <c r="B213" s="1" t="s">
        <v>131</v>
      </c>
      <c r="C213" s="1" t="s">
        <v>9</v>
      </c>
      <c r="D213" s="2" t="s">
        <v>298</v>
      </c>
      <c r="E213" s="3">
        <v>2.4550000000000001</v>
      </c>
      <c r="F213" s="3" t="s">
        <v>308</v>
      </c>
      <c r="G213" s="6">
        <v>6</v>
      </c>
      <c r="H213" s="13">
        <f t="shared" si="6"/>
        <v>4.4189999999999996</v>
      </c>
      <c r="I213" s="13">
        <f t="shared" si="7"/>
        <v>14.73</v>
      </c>
    </row>
    <row r="214" spans="1:9" x14ac:dyDescent="0.25">
      <c r="A214" s="5">
        <v>211</v>
      </c>
      <c r="B214" s="1" t="s">
        <v>131</v>
      </c>
      <c r="C214" s="1" t="s">
        <v>9</v>
      </c>
      <c r="D214" s="2" t="s">
        <v>133</v>
      </c>
      <c r="E214" s="3">
        <v>424.98899999999998</v>
      </c>
      <c r="F214" s="3" t="s">
        <v>309</v>
      </c>
      <c r="G214" s="6">
        <v>6</v>
      </c>
      <c r="H214" s="13">
        <f t="shared" si="6"/>
        <v>764.98019999999985</v>
      </c>
      <c r="I214" s="13">
        <f t="shared" si="7"/>
        <v>2549.9339999999997</v>
      </c>
    </row>
    <row r="215" spans="1:9" x14ac:dyDescent="0.25">
      <c r="A215" s="5">
        <v>212</v>
      </c>
      <c r="B215" s="1" t="s">
        <v>131</v>
      </c>
      <c r="C215" s="1" t="s">
        <v>9</v>
      </c>
      <c r="D215" s="2" t="s">
        <v>134</v>
      </c>
      <c r="E215" s="3">
        <v>699.05700000000002</v>
      </c>
      <c r="F215" s="3" t="s">
        <v>310</v>
      </c>
      <c r="G215" s="6">
        <v>6</v>
      </c>
      <c r="H215" s="13">
        <f t="shared" si="6"/>
        <v>1258.3026000000002</v>
      </c>
      <c r="I215" s="13">
        <f t="shared" si="7"/>
        <v>4194.3420000000006</v>
      </c>
    </row>
    <row r="216" spans="1:9" x14ac:dyDescent="0.25">
      <c r="A216" s="5">
        <v>213</v>
      </c>
      <c r="B216" s="1" t="s">
        <v>131</v>
      </c>
      <c r="C216" s="1" t="s">
        <v>9</v>
      </c>
      <c r="D216" s="2" t="s">
        <v>135</v>
      </c>
      <c r="E216" s="3">
        <v>41.923999999999999</v>
      </c>
      <c r="F216" s="3" t="s">
        <v>311</v>
      </c>
      <c r="G216" s="6">
        <v>6</v>
      </c>
      <c r="H216" s="13">
        <f t="shared" si="6"/>
        <v>75.463199999999986</v>
      </c>
      <c r="I216" s="13">
        <f t="shared" si="7"/>
        <v>251.54399999999998</v>
      </c>
    </row>
    <row r="217" spans="1:9" x14ac:dyDescent="0.25">
      <c r="A217" s="5">
        <v>214</v>
      </c>
      <c r="B217" s="1" t="s">
        <v>131</v>
      </c>
      <c r="C217" s="1" t="s">
        <v>9</v>
      </c>
      <c r="D217" s="2" t="s">
        <v>17</v>
      </c>
      <c r="E217" s="3">
        <v>38.619999999999997</v>
      </c>
      <c r="F217" s="3" t="s">
        <v>312</v>
      </c>
      <c r="G217" s="6">
        <v>6</v>
      </c>
      <c r="H217" s="13">
        <f t="shared" si="6"/>
        <v>69.515999999999991</v>
      </c>
      <c r="I217" s="13">
        <f t="shared" si="7"/>
        <v>231.71999999999997</v>
      </c>
    </row>
    <row r="218" spans="1:9" x14ac:dyDescent="0.25">
      <c r="A218" s="5">
        <v>215</v>
      </c>
      <c r="B218" s="1" t="s">
        <v>131</v>
      </c>
      <c r="C218" s="1" t="s">
        <v>9</v>
      </c>
      <c r="D218" s="2" t="s">
        <v>32</v>
      </c>
      <c r="E218" s="3">
        <v>32.134999999999998</v>
      </c>
      <c r="F218" s="3" t="s">
        <v>313</v>
      </c>
      <c r="G218" s="6">
        <v>6</v>
      </c>
      <c r="H218" s="13">
        <f t="shared" si="6"/>
        <v>57.842999999999996</v>
      </c>
      <c r="I218" s="13">
        <f t="shared" si="7"/>
        <v>192.81</v>
      </c>
    </row>
    <row r="219" spans="1:9" x14ac:dyDescent="0.25">
      <c r="A219" s="5">
        <v>216</v>
      </c>
      <c r="B219" s="1" t="s">
        <v>131</v>
      </c>
      <c r="C219" s="1" t="s">
        <v>9</v>
      </c>
      <c r="D219" s="2" t="s">
        <v>94</v>
      </c>
      <c r="E219" s="3">
        <v>34.325000000000003</v>
      </c>
      <c r="F219" s="3" t="s">
        <v>314</v>
      </c>
      <c r="G219" s="6">
        <v>6</v>
      </c>
      <c r="H219" s="13">
        <f t="shared" si="6"/>
        <v>61.785000000000004</v>
      </c>
      <c r="I219" s="13">
        <f t="shared" si="7"/>
        <v>205.95000000000002</v>
      </c>
    </row>
    <row r="220" spans="1:9" x14ac:dyDescent="0.25">
      <c r="A220" s="5">
        <v>217</v>
      </c>
      <c r="B220" s="1" t="s">
        <v>136</v>
      </c>
      <c r="C220" s="1" t="s">
        <v>9</v>
      </c>
      <c r="D220" s="2" t="s">
        <v>33</v>
      </c>
      <c r="E220" s="3">
        <v>891.93</v>
      </c>
      <c r="F220" s="3">
        <v>196.93</v>
      </c>
      <c r="G220" s="6">
        <v>6</v>
      </c>
      <c r="H220" s="13">
        <f t="shared" si="6"/>
        <v>354.47399999999999</v>
      </c>
      <c r="I220" s="13">
        <f t="shared" si="7"/>
        <v>1181.58</v>
      </c>
    </row>
    <row r="221" spans="1:9" x14ac:dyDescent="0.25">
      <c r="A221" s="5">
        <v>218</v>
      </c>
      <c r="B221" s="1" t="s">
        <v>136</v>
      </c>
      <c r="C221" s="1" t="s">
        <v>9</v>
      </c>
      <c r="D221" s="2" t="s">
        <v>121</v>
      </c>
      <c r="E221" s="3">
        <v>97.911000000000001</v>
      </c>
      <c r="F221" s="3" t="s">
        <v>323</v>
      </c>
      <c r="G221" s="6">
        <v>6</v>
      </c>
      <c r="H221" s="13">
        <f t="shared" si="6"/>
        <v>176.2398</v>
      </c>
      <c r="I221" s="13">
        <f t="shared" si="7"/>
        <v>587.46600000000001</v>
      </c>
    </row>
    <row r="222" spans="1:9" x14ac:dyDescent="0.25">
      <c r="A222" s="5">
        <v>219</v>
      </c>
      <c r="B222" s="1" t="s">
        <v>136</v>
      </c>
      <c r="C222" s="1" t="s">
        <v>9</v>
      </c>
      <c r="D222" s="2" t="s">
        <v>88</v>
      </c>
      <c r="E222" s="3">
        <v>197.011</v>
      </c>
      <c r="F222" s="3" t="s">
        <v>324</v>
      </c>
      <c r="G222" s="6">
        <v>6</v>
      </c>
      <c r="H222" s="13">
        <f t="shared" si="6"/>
        <v>354.6198</v>
      </c>
      <c r="I222" s="13">
        <f t="shared" si="7"/>
        <v>1182.066</v>
      </c>
    </row>
    <row r="223" spans="1:9" x14ac:dyDescent="0.25">
      <c r="A223" s="5">
        <v>220</v>
      </c>
      <c r="B223" s="1" t="s">
        <v>136</v>
      </c>
      <c r="C223" s="1" t="s">
        <v>9</v>
      </c>
      <c r="D223" s="2" t="s">
        <v>31</v>
      </c>
      <c r="E223" s="3">
        <v>384.16800000000001</v>
      </c>
      <c r="F223" s="3" t="s">
        <v>325</v>
      </c>
      <c r="G223" s="6">
        <v>6</v>
      </c>
      <c r="H223" s="13">
        <f t="shared" si="6"/>
        <v>691.50239999999997</v>
      </c>
      <c r="I223" s="13">
        <f t="shared" si="7"/>
        <v>2305.0079999999998</v>
      </c>
    </row>
    <row r="224" spans="1:9" x14ac:dyDescent="0.25">
      <c r="A224" s="5">
        <v>221</v>
      </c>
      <c r="B224" s="1" t="s">
        <v>136</v>
      </c>
      <c r="C224" s="1" t="s">
        <v>9</v>
      </c>
      <c r="D224" s="2" t="s">
        <v>141</v>
      </c>
      <c r="E224" s="3">
        <v>176.947</v>
      </c>
      <c r="F224" s="3" t="s">
        <v>326</v>
      </c>
      <c r="G224" s="6">
        <v>6</v>
      </c>
      <c r="H224" s="13">
        <f t="shared" si="6"/>
        <v>318.50459999999998</v>
      </c>
      <c r="I224" s="13">
        <f t="shared" si="7"/>
        <v>1061.682</v>
      </c>
    </row>
    <row r="225" spans="1:9" x14ac:dyDescent="0.25">
      <c r="A225" s="5">
        <v>222</v>
      </c>
      <c r="B225" s="1" t="s">
        <v>136</v>
      </c>
      <c r="C225" s="1" t="s">
        <v>9</v>
      </c>
      <c r="D225" s="2" t="s">
        <v>34</v>
      </c>
      <c r="E225" s="3">
        <v>74.180000000000007</v>
      </c>
      <c r="F225" s="3" t="s">
        <v>327</v>
      </c>
      <c r="G225" s="6">
        <v>6</v>
      </c>
      <c r="H225" s="13">
        <f t="shared" si="6"/>
        <v>133.524</v>
      </c>
      <c r="I225" s="13">
        <f t="shared" si="7"/>
        <v>445.08000000000004</v>
      </c>
    </row>
    <row r="226" spans="1:9" x14ac:dyDescent="0.25">
      <c r="A226" s="5">
        <v>223</v>
      </c>
      <c r="B226" s="1" t="s">
        <v>136</v>
      </c>
      <c r="C226" s="1" t="s">
        <v>9</v>
      </c>
      <c r="D226" s="2" t="s">
        <v>14</v>
      </c>
      <c r="E226" s="3">
        <v>281.34699999999998</v>
      </c>
      <c r="F226" s="3">
        <v>266.34699999999998</v>
      </c>
      <c r="G226" s="6">
        <v>6</v>
      </c>
      <c r="H226" s="13">
        <f t="shared" si="6"/>
        <v>479.42459999999994</v>
      </c>
      <c r="I226" s="13">
        <f t="shared" si="7"/>
        <v>1598.0819999999999</v>
      </c>
    </row>
    <row r="227" spans="1:9" x14ac:dyDescent="0.25">
      <c r="A227" s="5">
        <v>224</v>
      </c>
      <c r="B227" s="1" t="s">
        <v>136</v>
      </c>
      <c r="C227" s="1" t="s">
        <v>9</v>
      </c>
      <c r="D227" s="2" t="s">
        <v>22</v>
      </c>
      <c r="E227" s="3">
        <v>6.4050000000000002</v>
      </c>
      <c r="F227" s="3" t="s">
        <v>328</v>
      </c>
      <c r="G227" s="6">
        <v>6</v>
      </c>
      <c r="H227" s="13">
        <f t="shared" si="6"/>
        <v>11.529</v>
      </c>
      <c r="I227" s="13">
        <f t="shared" si="7"/>
        <v>38.43</v>
      </c>
    </row>
    <row r="228" spans="1:9" x14ac:dyDescent="0.25">
      <c r="A228" s="5">
        <v>225</v>
      </c>
      <c r="B228" s="1" t="s">
        <v>136</v>
      </c>
      <c r="C228" s="1" t="s">
        <v>9</v>
      </c>
      <c r="D228" s="2" t="s">
        <v>23</v>
      </c>
      <c r="E228" s="3">
        <v>28.821000000000002</v>
      </c>
      <c r="F228" s="3" t="s">
        <v>329</v>
      </c>
      <c r="G228" s="6">
        <v>6</v>
      </c>
      <c r="H228" s="13">
        <f t="shared" si="6"/>
        <v>51.877800000000001</v>
      </c>
      <c r="I228" s="13">
        <f t="shared" si="7"/>
        <v>172.92600000000002</v>
      </c>
    </row>
    <row r="229" spans="1:9" x14ac:dyDescent="0.25">
      <c r="A229" s="5">
        <v>226</v>
      </c>
      <c r="B229" s="1" t="s">
        <v>136</v>
      </c>
      <c r="C229" s="1" t="s">
        <v>9</v>
      </c>
      <c r="D229" s="2" t="s">
        <v>24</v>
      </c>
      <c r="E229" s="3">
        <v>94.498000000000005</v>
      </c>
      <c r="F229" s="3" t="s">
        <v>330</v>
      </c>
      <c r="G229" s="6">
        <v>6</v>
      </c>
      <c r="H229" s="13">
        <f t="shared" si="6"/>
        <v>170.09640000000002</v>
      </c>
      <c r="I229" s="13">
        <f t="shared" si="7"/>
        <v>566.98800000000006</v>
      </c>
    </row>
    <row r="230" spans="1:9" x14ac:dyDescent="0.25">
      <c r="A230" s="5">
        <v>227</v>
      </c>
      <c r="B230" s="1" t="s">
        <v>136</v>
      </c>
      <c r="C230" s="1" t="s">
        <v>9</v>
      </c>
      <c r="D230" s="2" t="s">
        <v>25</v>
      </c>
      <c r="E230" s="3">
        <v>137.989</v>
      </c>
      <c r="F230" s="3" t="s">
        <v>331</v>
      </c>
      <c r="G230" s="6">
        <v>6</v>
      </c>
      <c r="H230" s="13">
        <f t="shared" si="6"/>
        <v>248.38019999999997</v>
      </c>
      <c r="I230" s="13">
        <f t="shared" si="7"/>
        <v>827.93399999999997</v>
      </c>
    </row>
    <row r="231" spans="1:9" x14ac:dyDescent="0.25">
      <c r="A231" s="5">
        <v>228</v>
      </c>
      <c r="B231" s="1" t="s">
        <v>136</v>
      </c>
      <c r="C231" s="1" t="s">
        <v>9</v>
      </c>
      <c r="D231" s="2" t="s">
        <v>89</v>
      </c>
      <c r="E231" s="3">
        <v>77.447999999999993</v>
      </c>
      <c r="F231" s="3" t="s">
        <v>332</v>
      </c>
      <c r="G231" s="6">
        <v>6</v>
      </c>
      <c r="H231" s="13">
        <f t="shared" si="6"/>
        <v>139.40639999999999</v>
      </c>
      <c r="I231" s="13">
        <f t="shared" si="7"/>
        <v>464.68799999999999</v>
      </c>
    </row>
    <row r="232" spans="1:9" x14ac:dyDescent="0.25">
      <c r="A232" s="5">
        <v>229</v>
      </c>
      <c r="B232" s="1" t="s">
        <v>136</v>
      </c>
      <c r="C232" s="1" t="s">
        <v>9</v>
      </c>
      <c r="D232" s="2" t="s">
        <v>90</v>
      </c>
      <c r="E232" s="3">
        <v>58.223999999999997</v>
      </c>
      <c r="F232" s="3" t="s">
        <v>333</v>
      </c>
      <c r="G232" s="6">
        <v>6</v>
      </c>
      <c r="H232" s="13">
        <f t="shared" si="6"/>
        <v>104.80319999999999</v>
      </c>
      <c r="I232" s="13">
        <f t="shared" si="7"/>
        <v>349.34399999999999</v>
      </c>
    </row>
    <row r="233" spans="1:9" x14ac:dyDescent="0.25">
      <c r="A233" s="5">
        <v>230</v>
      </c>
      <c r="B233" s="1" t="s">
        <v>136</v>
      </c>
      <c r="C233" s="1" t="s">
        <v>9</v>
      </c>
      <c r="D233" s="2" t="s">
        <v>91</v>
      </c>
      <c r="E233" s="3">
        <v>391.64800000000002</v>
      </c>
      <c r="F233" s="3" t="s">
        <v>334</v>
      </c>
      <c r="G233" s="6">
        <v>6</v>
      </c>
      <c r="H233" s="13">
        <f t="shared" si="6"/>
        <v>704.96639999999991</v>
      </c>
      <c r="I233" s="13">
        <f t="shared" si="7"/>
        <v>2349.8879999999999</v>
      </c>
    </row>
    <row r="234" spans="1:9" x14ac:dyDescent="0.25">
      <c r="A234" s="5">
        <v>231</v>
      </c>
      <c r="B234" s="1" t="s">
        <v>136</v>
      </c>
      <c r="C234" s="1" t="s">
        <v>9</v>
      </c>
      <c r="D234" s="2" t="s">
        <v>26</v>
      </c>
      <c r="E234" s="3">
        <v>259.17200000000003</v>
      </c>
      <c r="F234" s="3" t="s">
        <v>335</v>
      </c>
      <c r="G234" s="6">
        <v>6</v>
      </c>
      <c r="H234" s="13">
        <f t="shared" si="6"/>
        <v>466.50960000000003</v>
      </c>
      <c r="I234" s="13">
        <f t="shared" si="7"/>
        <v>1555.0320000000002</v>
      </c>
    </row>
    <row r="235" spans="1:9" x14ac:dyDescent="0.25">
      <c r="A235" s="5">
        <v>232</v>
      </c>
      <c r="B235" s="1" t="s">
        <v>136</v>
      </c>
      <c r="C235" s="1" t="s">
        <v>9</v>
      </c>
      <c r="D235" s="2" t="s">
        <v>107</v>
      </c>
      <c r="E235" s="3">
        <v>21.582000000000001</v>
      </c>
      <c r="F235" s="3" t="s">
        <v>336</v>
      </c>
      <c r="G235" s="6">
        <v>6</v>
      </c>
      <c r="H235" s="13">
        <f t="shared" si="6"/>
        <v>38.847600000000007</v>
      </c>
      <c r="I235" s="13">
        <f t="shared" si="7"/>
        <v>129.49200000000002</v>
      </c>
    </row>
    <row r="236" spans="1:9" x14ac:dyDescent="0.25">
      <c r="A236" s="5">
        <v>233</v>
      </c>
      <c r="B236" s="1" t="s">
        <v>136</v>
      </c>
      <c r="C236" s="1" t="s">
        <v>9</v>
      </c>
      <c r="D236" s="2" t="s">
        <v>137</v>
      </c>
      <c r="E236" s="3">
        <v>147.76400000000001</v>
      </c>
      <c r="F236" s="3" t="s">
        <v>337</v>
      </c>
      <c r="G236" s="6">
        <v>6</v>
      </c>
      <c r="H236" s="13">
        <f t="shared" si="6"/>
        <v>265.97520000000003</v>
      </c>
      <c r="I236" s="13">
        <f t="shared" si="7"/>
        <v>886.58400000000006</v>
      </c>
    </row>
    <row r="237" spans="1:9" x14ac:dyDescent="0.25">
      <c r="A237" s="5">
        <v>234</v>
      </c>
      <c r="B237" s="1" t="s">
        <v>136</v>
      </c>
      <c r="C237" s="1" t="s">
        <v>9</v>
      </c>
      <c r="D237" s="2" t="s">
        <v>92</v>
      </c>
      <c r="E237" s="3">
        <v>231.55199999999999</v>
      </c>
      <c r="F237" s="3">
        <v>191.55199999999999</v>
      </c>
      <c r="G237" s="6">
        <v>6</v>
      </c>
      <c r="H237" s="13">
        <f t="shared" si="6"/>
        <v>344.79359999999997</v>
      </c>
      <c r="I237" s="13">
        <f t="shared" si="7"/>
        <v>1149.3119999999999</v>
      </c>
    </row>
    <row r="238" spans="1:9" x14ac:dyDescent="0.25">
      <c r="A238" s="5">
        <v>235</v>
      </c>
      <c r="B238" s="1" t="s">
        <v>136</v>
      </c>
      <c r="C238" s="1" t="s">
        <v>9</v>
      </c>
      <c r="D238" s="2" t="s">
        <v>30</v>
      </c>
      <c r="E238" s="3">
        <v>135.12299999999999</v>
      </c>
      <c r="F238" s="3" t="s">
        <v>338</v>
      </c>
      <c r="G238" s="6">
        <v>6</v>
      </c>
      <c r="H238" s="13">
        <f t="shared" si="6"/>
        <v>243.22139999999996</v>
      </c>
      <c r="I238" s="13">
        <f t="shared" si="7"/>
        <v>810.73799999999994</v>
      </c>
    </row>
    <row r="239" spans="1:9" x14ac:dyDescent="0.25">
      <c r="A239" s="5">
        <v>236</v>
      </c>
      <c r="B239" s="1" t="s">
        <v>136</v>
      </c>
      <c r="C239" s="1" t="s">
        <v>9</v>
      </c>
      <c r="D239" s="2" t="s">
        <v>93</v>
      </c>
      <c r="E239" s="3">
        <v>50.469000000000001</v>
      </c>
      <c r="F239" s="3" t="s">
        <v>339</v>
      </c>
      <c r="G239" s="6">
        <v>6</v>
      </c>
      <c r="H239" s="13">
        <f t="shared" si="6"/>
        <v>90.844200000000001</v>
      </c>
      <c r="I239" s="13">
        <f t="shared" si="7"/>
        <v>302.81400000000002</v>
      </c>
    </row>
    <row r="240" spans="1:9" x14ac:dyDescent="0.25">
      <c r="A240" s="5">
        <v>237</v>
      </c>
      <c r="B240" s="1" t="s">
        <v>136</v>
      </c>
      <c r="C240" s="1" t="s">
        <v>9</v>
      </c>
      <c r="D240" s="2" t="s">
        <v>32</v>
      </c>
      <c r="E240" s="3">
        <v>41.686</v>
      </c>
      <c r="F240" s="3" t="s">
        <v>340</v>
      </c>
      <c r="G240" s="6">
        <v>6</v>
      </c>
      <c r="H240" s="13">
        <f t="shared" si="6"/>
        <v>75.03479999999999</v>
      </c>
      <c r="I240" s="13">
        <f t="shared" si="7"/>
        <v>250.11599999999999</v>
      </c>
    </row>
    <row r="241" spans="1:9" x14ac:dyDescent="0.25">
      <c r="A241" s="5">
        <v>238</v>
      </c>
      <c r="B241" s="1" t="s">
        <v>136</v>
      </c>
      <c r="C241" s="1" t="s">
        <v>9</v>
      </c>
      <c r="D241" s="2" t="s">
        <v>95</v>
      </c>
      <c r="E241" s="3">
        <v>843.37400000000002</v>
      </c>
      <c r="F241" s="3" t="s">
        <v>341</v>
      </c>
      <c r="G241" s="6">
        <v>6</v>
      </c>
      <c r="H241" s="13">
        <f t="shared" si="6"/>
        <v>1518.0732</v>
      </c>
      <c r="I241" s="13">
        <f t="shared" si="7"/>
        <v>5060.2440000000006</v>
      </c>
    </row>
    <row r="242" spans="1:9" x14ac:dyDescent="0.25">
      <c r="A242" s="5">
        <v>239</v>
      </c>
      <c r="B242" s="1" t="s">
        <v>136</v>
      </c>
      <c r="C242" s="1" t="s">
        <v>9</v>
      </c>
      <c r="D242" s="2" t="s">
        <v>96</v>
      </c>
      <c r="E242" s="3">
        <v>9.0340000000000007</v>
      </c>
      <c r="F242" s="3" t="s">
        <v>342</v>
      </c>
      <c r="G242" s="6">
        <v>6</v>
      </c>
      <c r="H242" s="13">
        <f t="shared" si="6"/>
        <v>16.261200000000002</v>
      </c>
      <c r="I242" s="13">
        <f t="shared" si="7"/>
        <v>54.204000000000008</v>
      </c>
    </row>
    <row r="243" spans="1:9" x14ac:dyDescent="0.25">
      <c r="A243" s="5">
        <v>240</v>
      </c>
      <c r="B243" s="1" t="s">
        <v>136</v>
      </c>
      <c r="C243" s="1" t="s">
        <v>9</v>
      </c>
      <c r="D243" s="2" t="s">
        <v>97</v>
      </c>
      <c r="E243" s="3">
        <v>48.351999999999997</v>
      </c>
      <c r="F243" s="3" t="s">
        <v>343</v>
      </c>
      <c r="G243" s="6">
        <v>6</v>
      </c>
      <c r="H243" s="13">
        <f t="shared" si="6"/>
        <v>87.033599999999993</v>
      </c>
      <c r="I243" s="13">
        <f t="shared" si="7"/>
        <v>290.11199999999997</v>
      </c>
    </row>
    <row r="244" spans="1:9" x14ac:dyDescent="0.25">
      <c r="A244" s="5">
        <v>241</v>
      </c>
      <c r="B244" s="1" t="s">
        <v>136</v>
      </c>
      <c r="C244" s="1" t="s">
        <v>9</v>
      </c>
      <c r="D244" s="2" t="s">
        <v>98</v>
      </c>
      <c r="E244" s="3">
        <v>401.41399999999999</v>
      </c>
      <c r="F244" s="3">
        <v>366.41399999999999</v>
      </c>
      <c r="G244" s="6">
        <v>6</v>
      </c>
      <c r="H244" s="13">
        <f t="shared" si="6"/>
        <v>659.54519999999991</v>
      </c>
      <c r="I244" s="13">
        <f t="shared" si="7"/>
        <v>2198.4839999999999</v>
      </c>
    </row>
    <row r="245" spans="1:9" x14ac:dyDescent="0.25">
      <c r="A245" s="5">
        <v>242</v>
      </c>
      <c r="B245" s="1" t="s">
        <v>136</v>
      </c>
      <c r="C245" s="1" t="s">
        <v>9</v>
      </c>
      <c r="D245" s="2" t="s">
        <v>117</v>
      </c>
      <c r="E245" s="3">
        <v>36.753999999999998</v>
      </c>
      <c r="F245" s="3" t="s">
        <v>344</v>
      </c>
      <c r="G245" s="6">
        <v>6</v>
      </c>
      <c r="H245" s="13">
        <f t="shared" si="6"/>
        <v>66.157200000000003</v>
      </c>
      <c r="I245" s="13">
        <f t="shared" si="7"/>
        <v>220.524</v>
      </c>
    </row>
    <row r="246" spans="1:9" x14ac:dyDescent="0.25">
      <c r="A246" s="5">
        <v>243</v>
      </c>
      <c r="B246" s="1" t="s">
        <v>136</v>
      </c>
      <c r="C246" s="1" t="s">
        <v>9</v>
      </c>
      <c r="D246" s="2" t="s">
        <v>110</v>
      </c>
      <c r="E246" s="3">
        <v>7.4370000000000003</v>
      </c>
      <c r="F246" s="3" t="s">
        <v>345</v>
      </c>
      <c r="G246" s="6">
        <v>6</v>
      </c>
      <c r="H246" s="13">
        <f t="shared" si="6"/>
        <v>13.3866</v>
      </c>
      <c r="I246" s="13">
        <f t="shared" si="7"/>
        <v>44.622</v>
      </c>
    </row>
    <row r="247" spans="1:9" x14ac:dyDescent="0.25">
      <c r="A247" s="5">
        <v>244</v>
      </c>
      <c r="B247" s="1" t="s">
        <v>136</v>
      </c>
      <c r="C247" s="1" t="s">
        <v>9</v>
      </c>
      <c r="D247" s="2" t="s">
        <v>138</v>
      </c>
      <c r="E247" s="3">
        <v>5.5049999999999999</v>
      </c>
      <c r="F247" s="3" t="s">
        <v>346</v>
      </c>
      <c r="G247" s="6">
        <v>6</v>
      </c>
      <c r="H247" s="13">
        <f t="shared" si="6"/>
        <v>9.9090000000000007</v>
      </c>
      <c r="I247" s="13">
        <f t="shared" si="7"/>
        <v>33.03</v>
      </c>
    </row>
    <row r="248" spans="1:9" x14ac:dyDescent="0.25">
      <c r="A248" s="5">
        <v>245</v>
      </c>
      <c r="B248" s="1" t="s">
        <v>136</v>
      </c>
      <c r="C248" s="1" t="s">
        <v>9</v>
      </c>
      <c r="D248" s="2" t="s">
        <v>139</v>
      </c>
      <c r="E248" s="3">
        <v>404.84699999999998</v>
      </c>
      <c r="F248" s="3" t="s">
        <v>347</v>
      </c>
      <c r="G248" s="6">
        <v>6</v>
      </c>
      <c r="H248" s="13">
        <f t="shared" si="6"/>
        <v>728.7245999999999</v>
      </c>
      <c r="I248" s="13">
        <f t="shared" si="7"/>
        <v>2429.0819999999999</v>
      </c>
    </row>
    <row r="249" spans="1:9" x14ac:dyDescent="0.25">
      <c r="A249" s="5">
        <v>246</v>
      </c>
      <c r="B249" s="1" t="s">
        <v>136</v>
      </c>
      <c r="C249" s="1" t="s">
        <v>9</v>
      </c>
      <c r="D249" s="2" t="s">
        <v>140</v>
      </c>
      <c r="E249" s="3">
        <v>12.875</v>
      </c>
      <c r="F249" s="3" t="s">
        <v>348</v>
      </c>
      <c r="G249" s="6">
        <v>6</v>
      </c>
      <c r="H249" s="13">
        <f t="shared" si="6"/>
        <v>23.175000000000001</v>
      </c>
      <c r="I249" s="13">
        <f t="shared" si="7"/>
        <v>77.25</v>
      </c>
    </row>
    <row r="250" spans="1:9" x14ac:dyDescent="0.25">
      <c r="A250" s="5">
        <v>247</v>
      </c>
      <c r="B250" s="1" t="s">
        <v>136</v>
      </c>
      <c r="C250" s="1" t="s">
        <v>9</v>
      </c>
      <c r="D250" s="2" t="s">
        <v>142</v>
      </c>
      <c r="E250" s="3">
        <v>266.14800000000002</v>
      </c>
      <c r="F250" s="3" t="s">
        <v>349</v>
      </c>
      <c r="G250" s="6">
        <v>6</v>
      </c>
      <c r="H250" s="13">
        <f t="shared" si="6"/>
        <v>479.06640000000004</v>
      </c>
      <c r="I250" s="13">
        <f t="shared" si="7"/>
        <v>1596.8880000000001</v>
      </c>
    </row>
    <row r="251" spans="1:9" x14ac:dyDescent="0.25">
      <c r="A251" s="5">
        <v>248</v>
      </c>
      <c r="B251" s="1" t="s">
        <v>136</v>
      </c>
      <c r="C251" s="1" t="s">
        <v>9</v>
      </c>
      <c r="D251" s="2" t="s">
        <v>122</v>
      </c>
      <c r="E251" s="3">
        <v>21.285</v>
      </c>
      <c r="F251" s="3" t="s">
        <v>350</v>
      </c>
      <c r="G251" s="6">
        <v>6</v>
      </c>
      <c r="H251" s="13">
        <f t="shared" si="6"/>
        <v>38.313000000000002</v>
      </c>
      <c r="I251" s="13">
        <f t="shared" si="7"/>
        <v>127.71000000000001</v>
      </c>
    </row>
    <row r="252" spans="1:9" x14ac:dyDescent="0.25">
      <c r="A252" s="5">
        <v>249</v>
      </c>
      <c r="B252" s="1" t="s">
        <v>136</v>
      </c>
      <c r="C252" s="1" t="s">
        <v>9</v>
      </c>
      <c r="D252" s="2" t="s">
        <v>143</v>
      </c>
      <c r="E252" s="3">
        <v>4.282</v>
      </c>
      <c r="F252" s="3" t="s">
        <v>351</v>
      </c>
      <c r="G252" s="6">
        <v>6</v>
      </c>
      <c r="H252" s="13">
        <f t="shared" si="6"/>
        <v>7.7075999999999993</v>
      </c>
      <c r="I252" s="13">
        <f t="shared" si="7"/>
        <v>25.692</v>
      </c>
    </row>
    <row r="253" spans="1:9" x14ac:dyDescent="0.25">
      <c r="A253" s="5">
        <v>250</v>
      </c>
      <c r="B253" s="1" t="s">
        <v>136</v>
      </c>
      <c r="C253" s="1" t="s">
        <v>9</v>
      </c>
      <c r="D253" s="2" t="s">
        <v>144</v>
      </c>
      <c r="E253" s="3">
        <v>28.059000000000001</v>
      </c>
      <c r="F253" s="3" t="s">
        <v>352</v>
      </c>
      <c r="G253" s="6">
        <v>6</v>
      </c>
      <c r="H253" s="13">
        <f t="shared" si="6"/>
        <v>50.5062</v>
      </c>
      <c r="I253" s="13">
        <f t="shared" si="7"/>
        <v>168.35400000000001</v>
      </c>
    </row>
    <row r="254" spans="1:9" x14ac:dyDescent="0.25">
      <c r="A254" s="5">
        <v>251</v>
      </c>
      <c r="B254" s="1" t="s">
        <v>136</v>
      </c>
      <c r="C254" s="1" t="s">
        <v>9</v>
      </c>
      <c r="D254" s="2" t="s">
        <v>145</v>
      </c>
      <c r="E254" s="3">
        <v>46.334000000000003</v>
      </c>
      <c r="F254" s="3" t="s">
        <v>353</v>
      </c>
      <c r="G254" s="6">
        <v>6</v>
      </c>
      <c r="H254" s="13">
        <f t="shared" si="6"/>
        <v>83.401200000000003</v>
      </c>
      <c r="I254" s="13">
        <f t="shared" si="7"/>
        <v>278.00400000000002</v>
      </c>
    </row>
    <row r="255" spans="1:9" x14ac:dyDescent="0.25">
      <c r="A255" s="5">
        <v>252</v>
      </c>
      <c r="B255" s="1" t="s">
        <v>136</v>
      </c>
      <c r="C255" s="1" t="s">
        <v>9</v>
      </c>
      <c r="D255" s="2" t="s">
        <v>315</v>
      </c>
      <c r="E255" s="3">
        <v>31.283000000000001</v>
      </c>
      <c r="F255" s="3" t="s">
        <v>354</v>
      </c>
      <c r="G255" s="6">
        <v>6</v>
      </c>
      <c r="H255" s="13">
        <f t="shared" si="6"/>
        <v>56.309400000000004</v>
      </c>
      <c r="I255" s="13">
        <f t="shared" si="7"/>
        <v>187.69800000000001</v>
      </c>
    </row>
    <row r="256" spans="1:9" x14ac:dyDescent="0.25">
      <c r="A256" s="5">
        <v>253</v>
      </c>
      <c r="B256" s="1" t="s">
        <v>136</v>
      </c>
      <c r="C256" s="1" t="s">
        <v>9</v>
      </c>
      <c r="D256" s="2" t="s">
        <v>146</v>
      </c>
      <c r="E256" s="3">
        <v>31.98</v>
      </c>
      <c r="F256" s="3">
        <v>16.98</v>
      </c>
      <c r="G256" s="6">
        <v>6</v>
      </c>
      <c r="H256" s="13">
        <f t="shared" si="6"/>
        <v>30.563999999999997</v>
      </c>
      <c r="I256" s="13">
        <f t="shared" si="7"/>
        <v>101.88</v>
      </c>
    </row>
    <row r="257" spans="1:9" x14ac:dyDescent="0.25">
      <c r="A257" s="5">
        <v>254</v>
      </c>
      <c r="B257" s="1" t="s">
        <v>136</v>
      </c>
      <c r="C257" s="1" t="s">
        <v>9</v>
      </c>
      <c r="D257" s="2" t="s">
        <v>316</v>
      </c>
      <c r="E257" s="3">
        <v>1.7000000000000001E-2</v>
      </c>
      <c r="F257" s="3">
        <v>1.7000000000000001E-2</v>
      </c>
      <c r="G257" s="6">
        <v>6</v>
      </c>
      <c r="H257" s="13">
        <f t="shared" si="6"/>
        <v>3.0600000000000002E-2</v>
      </c>
      <c r="I257" s="13">
        <f t="shared" si="7"/>
        <v>0.10200000000000001</v>
      </c>
    </row>
    <row r="258" spans="1:9" x14ac:dyDescent="0.25">
      <c r="A258" s="5">
        <v>255</v>
      </c>
      <c r="B258" s="1" t="s">
        <v>136</v>
      </c>
      <c r="C258" s="1" t="s">
        <v>9</v>
      </c>
      <c r="D258" s="2" t="s">
        <v>147</v>
      </c>
      <c r="E258" s="3">
        <v>36.225000000000001</v>
      </c>
      <c r="F258" s="3">
        <v>24.225000000000001</v>
      </c>
      <c r="G258" s="6">
        <v>6</v>
      </c>
      <c r="H258" s="13">
        <f t="shared" si="6"/>
        <v>43.605000000000004</v>
      </c>
      <c r="I258" s="13">
        <f t="shared" si="7"/>
        <v>145.35000000000002</v>
      </c>
    </row>
    <row r="259" spans="1:9" x14ac:dyDescent="0.25">
      <c r="A259" s="5">
        <v>256</v>
      </c>
      <c r="B259" s="1" t="s">
        <v>136</v>
      </c>
      <c r="C259" s="1" t="s">
        <v>9</v>
      </c>
      <c r="D259" s="2" t="s">
        <v>317</v>
      </c>
      <c r="E259" s="3">
        <v>1.123</v>
      </c>
      <c r="F259" s="3" t="s">
        <v>355</v>
      </c>
      <c r="G259" s="6">
        <v>6</v>
      </c>
      <c r="H259" s="13">
        <f t="shared" si="6"/>
        <v>2.0213999999999999</v>
      </c>
      <c r="I259" s="13">
        <f t="shared" si="7"/>
        <v>6.7379999999999995</v>
      </c>
    </row>
    <row r="260" spans="1:9" x14ac:dyDescent="0.25">
      <c r="A260" s="5">
        <v>257</v>
      </c>
      <c r="B260" s="1" t="s">
        <v>136</v>
      </c>
      <c r="C260" s="1" t="s">
        <v>9</v>
      </c>
      <c r="D260" s="2" t="s">
        <v>318</v>
      </c>
      <c r="E260" s="3">
        <v>2.048</v>
      </c>
      <c r="F260" s="3" t="s">
        <v>356</v>
      </c>
      <c r="G260" s="6">
        <v>6</v>
      </c>
      <c r="H260" s="13">
        <f t="shared" si="6"/>
        <v>3.6863999999999999</v>
      </c>
      <c r="I260" s="13">
        <f t="shared" si="7"/>
        <v>12.288</v>
      </c>
    </row>
    <row r="261" spans="1:9" x14ac:dyDescent="0.25">
      <c r="A261" s="5">
        <v>258</v>
      </c>
      <c r="B261" s="1" t="s">
        <v>136</v>
      </c>
      <c r="C261" s="1" t="s">
        <v>9</v>
      </c>
      <c r="D261" s="2" t="s">
        <v>148</v>
      </c>
      <c r="E261" s="3">
        <v>8.8740000000000006</v>
      </c>
      <c r="F261" s="3" t="s">
        <v>357</v>
      </c>
      <c r="G261" s="6">
        <v>6</v>
      </c>
      <c r="H261" s="13">
        <f t="shared" ref="H261:H324" si="8">I261*30%</f>
        <v>15.973199999999999</v>
      </c>
      <c r="I261" s="13">
        <f t="shared" ref="I261:I324" si="9">F261*G261</f>
        <v>53.244</v>
      </c>
    </row>
    <row r="262" spans="1:9" x14ac:dyDescent="0.25">
      <c r="A262" s="5">
        <v>259</v>
      </c>
      <c r="B262" s="1" t="s">
        <v>136</v>
      </c>
      <c r="C262" s="1" t="s">
        <v>9</v>
      </c>
      <c r="D262" s="2" t="s">
        <v>319</v>
      </c>
      <c r="E262" s="3">
        <v>0.23599999999999999</v>
      </c>
      <c r="F262" s="3" t="s">
        <v>358</v>
      </c>
      <c r="G262" s="6">
        <v>6</v>
      </c>
      <c r="H262" s="13">
        <f t="shared" si="8"/>
        <v>0.42479999999999996</v>
      </c>
      <c r="I262" s="13">
        <f t="shared" si="9"/>
        <v>1.4159999999999999</v>
      </c>
    </row>
    <row r="263" spans="1:9" x14ac:dyDescent="0.25">
      <c r="A263" s="5">
        <v>260</v>
      </c>
      <c r="B263" s="1" t="s">
        <v>136</v>
      </c>
      <c r="C263" s="1" t="s">
        <v>9</v>
      </c>
      <c r="D263" s="2" t="s">
        <v>320</v>
      </c>
      <c r="E263" s="3">
        <v>0.50600000000000001</v>
      </c>
      <c r="F263" s="3" t="s">
        <v>359</v>
      </c>
      <c r="G263" s="6">
        <v>6</v>
      </c>
      <c r="H263" s="13">
        <f t="shared" si="8"/>
        <v>0.91079999999999994</v>
      </c>
      <c r="I263" s="13">
        <f t="shared" si="9"/>
        <v>3.036</v>
      </c>
    </row>
    <row r="264" spans="1:9" x14ac:dyDescent="0.25">
      <c r="A264" s="5">
        <v>261</v>
      </c>
      <c r="B264" s="1" t="s">
        <v>136</v>
      </c>
      <c r="C264" s="1" t="s">
        <v>9</v>
      </c>
      <c r="D264" s="2" t="s">
        <v>321</v>
      </c>
      <c r="E264" s="3">
        <v>0.42799999999999999</v>
      </c>
      <c r="F264" s="3" t="s">
        <v>360</v>
      </c>
      <c r="G264" s="6">
        <v>6</v>
      </c>
      <c r="H264" s="13">
        <f t="shared" si="8"/>
        <v>0.77039999999999997</v>
      </c>
      <c r="I264" s="13">
        <f t="shared" si="9"/>
        <v>2.5680000000000001</v>
      </c>
    </row>
    <row r="265" spans="1:9" x14ac:dyDescent="0.25">
      <c r="A265" s="5">
        <v>262</v>
      </c>
      <c r="B265" s="1" t="s">
        <v>136</v>
      </c>
      <c r="C265" s="1" t="s">
        <v>9</v>
      </c>
      <c r="D265" s="2" t="s">
        <v>322</v>
      </c>
      <c r="E265" s="3">
        <v>0.18099999999999999</v>
      </c>
      <c r="F265" s="3" t="s">
        <v>361</v>
      </c>
      <c r="G265" s="6">
        <v>6</v>
      </c>
      <c r="H265" s="13">
        <f t="shared" si="8"/>
        <v>0.32579999999999992</v>
      </c>
      <c r="I265" s="13">
        <f t="shared" si="9"/>
        <v>1.0859999999999999</v>
      </c>
    </row>
    <row r="266" spans="1:9" x14ac:dyDescent="0.25">
      <c r="A266" s="5">
        <v>263</v>
      </c>
      <c r="B266" s="1" t="s">
        <v>136</v>
      </c>
      <c r="C266" s="1" t="s">
        <v>9</v>
      </c>
      <c r="D266" s="2" t="s">
        <v>72</v>
      </c>
      <c r="E266" s="3">
        <v>57</v>
      </c>
      <c r="F266" s="3" t="s">
        <v>362</v>
      </c>
      <c r="G266" s="6">
        <v>6</v>
      </c>
      <c r="H266" s="13">
        <f t="shared" si="8"/>
        <v>102.6</v>
      </c>
      <c r="I266" s="13">
        <f t="shared" si="9"/>
        <v>342</v>
      </c>
    </row>
    <row r="267" spans="1:9" x14ac:dyDescent="0.25">
      <c r="A267" s="5">
        <v>264</v>
      </c>
      <c r="B267" s="1" t="s">
        <v>136</v>
      </c>
      <c r="C267" s="1" t="s">
        <v>9</v>
      </c>
      <c r="D267" s="2" t="s">
        <v>18</v>
      </c>
      <c r="E267" s="3">
        <v>166.393</v>
      </c>
      <c r="F267" s="3" t="s">
        <v>363</v>
      </c>
      <c r="G267" s="6">
        <v>6</v>
      </c>
      <c r="H267" s="13">
        <f t="shared" si="8"/>
        <v>299.50739999999996</v>
      </c>
      <c r="I267" s="13">
        <f t="shared" si="9"/>
        <v>998.35799999999995</v>
      </c>
    </row>
    <row r="268" spans="1:9" x14ac:dyDescent="0.25">
      <c r="A268" s="5">
        <v>265</v>
      </c>
      <c r="B268" s="1" t="s">
        <v>136</v>
      </c>
      <c r="C268" s="1" t="s">
        <v>9</v>
      </c>
      <c r="D268" s="2" t="s">
        <v>108</v>
      </c>
      <c r="E268" s="3">
        <v>10.039999999999999</v>
      </c>
      <c r="F268" s="3" t="s">
        <v>364</v>
      </c>
      <c r="G268" s="6">
        <v>6</v>
      </c>
      <c r="H268" s="13">
        <f t="shared" si="8"/>
        <v>18.071999999999999</v>
      </c>
      <c r="I268" s="13">
        <f t="shared" si="9"/>
        <v>60.239999999999995</v>
      </c>
    </row>
    <row r="269" spans="1:9" x14ac:dyDescent="0.25">
      <c r="A269" s="5">
        <v>266</v>
      </c>
      <c r="B269" s="1" t="s">
        <v>149</v>
      </c>
      <c r="C269" s="1" t="s">
        <v>9</v>
      </c>
      <c r="D269" s="2" t="s">
        <v>31</v>
      </c>
      <c r="E269" s="3">
        <v>76.62</v>
      </c>
      <c r="F269" s="3">
        <v>76.62</v>
      </c>
      <c r="G269" s="6">
        <v>6</v>
      </c>
      <c r="H269" s="13">
        <f t="shared" si="8"/>
        <v>137.916</v>
      </c>
      <c r="I269" s="13">
        <f t="shared" si="9"/>
        <v>459.72</v>
      </c>
    </row>
    <row r="270" spans="1:9" x14ac:dyDescent="0.25">
      <c r="A270" s="5">
        <v>267</v>
      </c>
      <c r="B270" s="1" t="s">
        <v>149</v>
      </c>
      <c r="C270" s="1" t="s">
        <v>9</v>
      </c>
      <c r="D270" s="2" t="s">
        <v>32</v>
      </c>
      <c r="E270" s="3">
        <v>63.408999999999999</v>
      </c>
      <c r="F270" s="3">
        <v>63.408999999999999</v>
      </c>
      <c r="G270" s="6">
        <v>6</v>
      </c>
      <c r="H270" s="13">
        <f t="shared" si="8"/>
        <v>114.1362</v>
      </c>
      <c r="I270" s="13">
        <f t="shared" si="9"/>
        <v>380.45400000000001</v>
      </c>
    </row>
    <row r="271" spans="1:9" x14ac:dyDescent="0.25">
      <c r="A271" s="5">
        <v>268</v>
      </c>
      <c r="B271" s="1" t="s">
        <v>149</v>
      </c>
      <c r="C271" s="1" t="s">
        <v>9</v>
      </c>
      <c r="D271" s="2" t="s">
        <v>29</v>
      </c>
      <c r="E271" s="3">
        <v>70.564999999999998</v>
      </c>
      <c r="F271" s="3">
        <v>70.564999999999998</v>
      </c>
      <c r="G271" s="6">
        <v>6</v>
      </c>
      <c r="H271" s="13">
        <f t="shared" si="8"/>
        <v>127.017</v>
      </c>
      <c r="I271" s="13">
        <f t="shared" si="9"/>
        <v>423.39</v>
      </c>
    </row>
    <row r="272" spans="1:9" x14ac:dyDescent="0.25">
      <c r="A272" s="5">
        <v>269</v>
      </c>
      <c r="B272" s="1" t="s">
        <v>149</v>
      </c>
      <c r="C272" s="1" t="s">
        <v>9</v>
      </c>
      <c r="D272" s="2" t="s">
        <v>24</v>
      </c>
      <c r="E272" s="3">
        <v>140.15700000000001</v>
      </c>
      <c r="F272" s="3">
        <v>140.15700000000001</v>
      </c>
      <c r="G272" s="6">
        <v>6</v>
      </c>
      <c r="H272" s="13">
        <f t="shared" si="8"/>
        <v>252.2826</v>
      </c>
      <c r="I272" s="13">
        <f t="shared" si="9"/>
        <v>840.94200000000001</v>
      </c>
    </row>
    <row r="273" spans="1:9" x14ac:dyDescent="0.25">
      <c r="A273" s="5">
        <v>270</v>
      </c>
      <c r="B273" s="1" t="s">
        <v>149</v>
      </c>
      <c r="C273" s="1" t="s">
        <v>9</v>
      </c>
      <c r="D273" s="2" t="s">
        <v>12</v>
      </c>
      <c r="E273" s="3">
        <v>48.970999999999997</v>
      </c>
      <c r="F273" s="3">
        <v>48.970999999999997</v>
      </c>
      <c r="G273" s="6">
        <v>6</v>
      </c>
      <c r="H273" s="13">
        <f t="shared" si="8"/>
        <v>88.147799999999989</v>
      </c>
      <c r="I273" s="13">
        <f t="shared" si="9"/>
        <v>293.82599999999996</v>
      </c>
    </row>
    <row r="274" spans="1:9" x14ac:dyDescent="0.25">
      <c r="A274" s="5">
        <v>271</v>
      </c>
      <c r="B274" s="1" t="s">
        <v>149</v>
      </c>
      <c r="C274" s="1" t="s">
        <v>9</v>
      </c>
      <c r="D274" s="2" t="s">
        <v>22</v>
      </c>
      <c r="E274" s="3">
        <v>127.732</v>
      </c>
      <c r="F274" s="3">
        <v>127.732</v>
      </c>
      <c r="G274" s="6">
        <v>6</v>
      </c>
      <c r="H274" s="13">
        <f t="shared" si="8"/>
        <v>229.91760000000002</v>
      </c>
      <c r="I274" s="13">
        <f t="shared" si="9"/>
        <v>766.39200000000005</v>
      </c>
    </row>
    <row r="275" spans="1:9" x14ac:dyDescent="0.25">
      <c r="A275" s="5">
        <v>272</v>
      </c>
      <c r="B275" s="1" t="s">
        <v>149</v>
      </c>
      <c r="C275" s="1" t="s">
        <v>9</v>
      </c>
      <c r="D275" s="2" t="s">
        <v>23</v>
      </c>
      <c r="E275" s="3">
        <v>39.628</v>
      </c>
      <c r="F275" s="3">
        <v>39.628</v>
      </c>
      <c r="G275" s="6">
        <v>6</v>
      </c>
      <c r="H275" s="13">
        <f t="shared" si="8"/>
        <v>71.330399999999997</v>
      </c>
      <c r="I275" s="13">
        <f t="shared" si="9"/>
        <v>237.768</v>
      </c>
    </row>
    <row r="276" spans="1:9" x14ac:dyDescent="0.25">
      <c r="A276" s="5">
        <v>273</v>
      </c>
      <c r="B276" s="1" t="s">
        <v>149</v>
      </c>
      <c r="C276" s="1" t="s">
        <v>9</v>
      </c>
      <c r="D276" s="2" t="s">
        <v>88</v>
      </c>
      <c r="E276" s="3">
        <v>4.3949999999999996</v>
      </c>
      <c r="F276" s="3">
        <v>4.3949999999999996</v>
      </c>
      <c r="G276" s="6">
        <v>6</v>
      </c>
      <c r="H276" s="13">
        <f t="shared" si="8"/>
        <v>7.9109999999999987</v>
      </c>
      <c r="I276" s="13">
        <f t="shared" si="9"/>
        <v>26.369999999999997</v>
      </c>
    </row>
    <row r="277" spans="1:9" x14ac:dyDescent="0.25">
      <c r="A277" s="5">
        <v>274</v>
      </c>
      <c r="B277" s="1" t="s">
        <v>149</v>
      </c>
      <c r="C277" s="1" t="s">
        <v>9</v>
      </c>
      <c r="D277" s="2" t="s">
        <v>25</v>
      </c>
      <c r="E277" s="3">
        <v>3.492</v>
      </c>
      <c r="F277" s="3">
        <v>3.492</v>
      </c>
      <c r="G277" s="6">
        <v>6</v>
      </c>
      <c r="H277" s="13">
        <f t="shared" si="8"/>
        <v>6.2855999999999996</v>
      </c>
      <c r="I277" s="13">
        <f t="shared" si="9"/>
        <v>20.951999999999998</v>
      </c>
    </row>
    <row r="278" spans="1:9" x14ac:dyDescent="0.25">
      <c r="A278" s="5">
        <v>275</v>
      </c>
      <c r="B278" s="1" t="s">
        <v>149</v>
      </c>
      <c r="C278" s="1" t="s">
        <v>9</v>
      </c>
      <c r="D278" s="2" t="s">
        <v>89</v>
      </c>
      <c r="E278" s="3">
        <v>33.997999999999998</v>
      </c>
      <c r="F278" s="3">
        <v>33.997999999999998</v>
      </c>
      <c r="G278" s="6">
        <v>6</v>
      </c>
      <c r="H278" s="13">
        <f t="shared" si="8"/>
        <v>61.196399999999997</v>
      </c>
      <c r="I278" s="13">
        <f t="shared" si="9"/>
        <v>203.988</v>
      </c>
    </row>
    <row r="279" spans="1:9" x14ac:dyDescent="0.25">
      <c r="A279" s="5">
        <v>276</v>
      </c>
      <c r="B279" s="1" t="s">
        <v>149</v>
      </c>
      <c r="C279" s="1" t="s">
        <v>9</v>
      </c>
      <c r="D279" s="2" t="s">
        <v>90</v>
      </c>
      <c r="E279" s="3">
        <v>119.117</v>
      </c>
      <c r="F279" s="3">
        <v>22.087</v>
      </c>
      <c r="G279" s="6">
        <v>6</v>
      </c>
      <c r="H279" s="13">
        <f t="shared" si="8"/>
        <v>39.756599999999999</v>
      </c>
      <c r="I279" s="13">
        <f t="shared" si="9"/>
        <v>132.52199999999999</v>
      </c>
    </row>
    <row r="280" spans="1:9" x14ac:dyDescent="0.25">
      <c r="A280" s="5">
        <v>277</v>
      </c>
      <c r="B280" s="1" t="s">
        <v>149</v>
      </c>
      <c r="C280" s="1" t="s">
        <v>9</v>
      </c>
      <c r="D280" s="2" t="s">
        <v>107</v>
      </c>
      <c r="E280" s="3">
        <v>6.1120000000000001</v>
      </c>
      <c r="F280" s="3">
        <v>6.1120000000000001</v>
      </c>
      <c r="G280" s="6">
        <v>6</v>
      </c>
      <c r="H280" s="13">
        <f t="shared" si="8"/>
        <v>11.001599999999998</v>
      </c>
      <c r="I280" s="13">
        <f t="shared" si="9"/>
        <v>36.671999999999997</v>
      </c>
    </row>
    <row r="281" spans="1:9" x14ac:dyDescent="0.25">
      <c r="A281" s="5">
        <v>278</v>
      </c>
      <c r="B281" s="1" t="s">
        <v>149</v>
      </c>
      <c r="C281" s="1" t="s">
        <v>9</v>
      </c>
      <c r="D281" s="2" t="s">
        <v>137</v>
      </c>
      <c r="E281" s="3">
        <v>135.16</v>
      </c>
      <c r="F281" s="3">
        <v>135.16</v>
      </c>
      <c r="G281" s="6">
        <v>6</v>
      </c>
      <c r="H281" s="13">
        <f t="shared" si="8"/>
        <v>243.28800000000001</v>
      </c>
      <c r="I281" s="13">
        <f t="shared" si="9"/>
        <v>810.96</v>
      </c>
    </row>
    <row r="282" spans="1:9" x14ac:dyDescent="0.25">
      <c r="A282" s="5">
        <v>279</v>
      </c>
      <c r="B282" s="1" t="s">
        <v>149</v>
      </c>
      <c r="C282" s="1" t="s">
        <v>9</v>
      </c>
      <c r="D282" s="2" t="s">
        <v>27</v>
      </c>
      <c r="E282" s="3">
        <v>2.0419999999999998</v>
      </c>
      <c r="F282" s="3">
        <v>2.0419999999999998</v>
      </c>
      <c r="G282" s="6">
        <v>6</v>
      </c>
      <c r="H282" s="13">
        <f t="shared" si="8"/>
        <v>3.6755999999999993</v>
      </c>
      <c r="I282" s="13">
        <f t="shared" si="9"/>
        <v>12.251999999999999</v>
      </c>
    </row>
    <row r="283" spans="1:9" x14ac:dyDescent="0.25">
      <c r="A283" s="5">
        <v>280</v>
      </c>
      <c r="B283" s="1" t="s">
        <v>149</v>
      </c>
      <c r="C283" s="1" t="s">
        <v>9</v>
      </c>
      <c r="D283" s="2" t="s">
        <v>92</v>
      </c>
      <c r="E283" s="3">
        <v>105.35</v>
      </c>
      <c r="F283" s="3">
        <v>105.35</v>
      </c>
      <c r="G283" s="6">
        <v>6</v>
      </c>
      <c r="H283" s="13">
        <f t="shared" si="8"/>
        <v>189.62999999999997</v>
      </c>
      <c r="I283" s="13">
        <f t="shared" si="9"/>
        <v>632.09999999999991</v>
      </c>
    </row>
    <row r="284" spans="1:9" x14ac:dyDescent="0.25">
      <c r="A284" s="5">
        <v>281</v>
      </c>
      <c r="B284" s="1" t="s">
        <v>149</v>
      </c>
      <c r="C284" s="1" t="s">
        <v>9</v>
      </c>
      <c r="D284" s="2" t="s">
        <v>28</v>
      </c>
      <c r="E284" s="3">
        <v>3.7909999999999999</v>
      </c>
      <c r="F284" s="3">
        <v>3.7909999999999999</v>
      </c>
      <c r="G284" s="6">
        <v>6</v>
      </c>
      <c r="H284" s="13">
        <f t="shared" si="8"/>
        <v>6.8237999999999994</v>
      </c>
      <c r="I284" s="13">
        <f t="shared" si="9"/>
        <v>22.745999999999999</v>
      </c>
    </row>
    <row r="285" spans="1:9" x14ac:dyDescent="0.25">
      <c r="A285" s="5">
        <v>282</v>
      </c>
      <c r="B285" s="1" t="s">
        <v>149</v>
      </c>
      <c r="C285" s="1" t="s">
        <v>9</v>
      </c>
      <c r="D285" s="2" t="s">
        <v>93</v>
      </c>
      <c r="E285" s="3">
        <v>242.023</v>
      </c>
      <c r="F285" s="3">
        <v>215.85499999999999</v>
      </c>
      <c r="G285" s="6">
        <v>6</v>
      </c>
      <c r="H285" s="13">
        <f t="shared" si="8"/>
        <v>388.53899999999993</v>
      </c>
      <c r="I285" s="13">
        <f t="shared" si="9"/>
        <v>1295.1299999999999</v>
      </c>
    </row>
    <row r="286" spans="1:9" x14ac:dyDescent="0.25">
      <c r="A286" s="5">
        <v>283</v>
      </c>
      <c r="B286" s="1" t="s">
        <v>149</v>
      </c>
      <c r="C286" s="1" t="s">
        <v>9</v>
      </c>
      <c r="D286" s="2" t="s">
        <v>108</v>
      </c>
      <c r="E286" s="3">
        <v>28.855</v>
      </c>
      <c r="F286" s="3">
        <v>28.855</v>
      </c>
      <c r="G286" s="6">
        <v>6</v>
      </c>
      <c r="H286" s="13">
        <f t="shared" si="8"/>
        <v>51.939</v>
      </c>
      <c r="I286" s="13">
        <f t="shared" si="9"/>
        <v>173.13</v>
      </c>
    </row>
    <row r="287" spans="1:9" x14ac:dyDescent="0.25">
      <c r="A287" s="5">
        <v>284</v>
      </c>
      <c r="B287" s="1" t="s">
        <v>149</v>
      </c>
      <c r="C287" s="1" t="s">
        <v>9</v>
      </c>
      <c r="D287" s="2" t="s">
        <v>94</v>
      </c>
      <c r="E287" s="3">
        <v>9.4659999999999993</v>
      </c>
      <c r="F287" s="3">
        <v>9.4659999999999993</v>
      </c>
      <c r="G287" s="6">
        <v>6</v>
      </c>
      <c r="H287" s="13">
        <f t="shared" si="8"/>
        <v>17.038799999999998</v>
      </c>
      <c r="I287" s="13">
        <f t="shared" si="9"/>
        <v>56.795999999999992</v>
      </c>
    </row>
    <row r="288" spans="1:9" x14ac:dyDescent="0.25">
      <c r="A288" s="5">
        <v>285</v>
      </c>
      <c r="B288" s="1" t="s">
        <v>149</v>
      </c>
      <c r="C288" s="1" t="s">
        <v>9</v>
      </c>
      <c r="D288" s="2" t="s">
        <v>96</v>
      </c>
      <c r="E288" s="3">
        <v>64.108999999999995</v>
      </c>
      <c r="F288" s="3">
        <v>27.06</v>
      </c>
      <c r="G288" s="6">
        <v>6</v>
      </c>
      <c r="H288" s="13">
        <f t="shared" si="8"/>
        <v>48.707999999999991</v>
      </c>
      <c r="I288" s="13">
        <f t="shared" si="9"/>
        <v>162.35999999999999</v>
      </c>
    </row>
    <row r="289" spans="1:9" x14ac:dyDescent="0.25">
      <c r="A289" s="5">
        <v>286</v>
      </c>
      <c r="B289" s="1" t="s">
        <v>149</v>
      </c>
      <c r="C289" s="1" t="s">
        <v>9</v>
      </c>
      <c r="D289" s="2" t="s">
        <v>109</v>
      </c>
      <c r="E289" s="3">
        <v>32.198999999999998</v>
      </c>
      <c r="F289" s="3">
        <v>9.83</v>
      </c>
      <c r="G289" s="6">
        <v>6</v>
      </c>
      <c r="H289" s="13">
        <f t="shared" si="8"/>
        <v>17.693999999999999</v>
      </c>
      <c r="I289" s="13">
        <f t="shared" si="9"/>
        <v>58.980000000000004</v>
      </c>
    </row>
    <row r="290" spans="1:9" x14ac:dyDescent="0.25">
      <c r="A290" s="5">
        <v>287</v>
      </c>
      <c r="B290" s="1" t="s">
        <v>149</v>
      </c>
      <c r="C290" s="1" t="s">
        <v>9</v>
      </c>
      <c r="D290" s="2" t="s">
        <v>97</v>
      </c>
      <c r="E290" s="3">
        <v>1.9</v>
      </c>
      <c r="F290" s="3">
        <v>1.9</v>
      </c>
      <c r="G290" s="6">
        <v>6</v>
      </c>
      <c r="H290" s="13">
        <f t="shared" si="8"/>
        <v>3.4199999999999995</v>
      </c>
      <c r="I290" s="13">
        <f t="shared" si="9"/>
        <v>11.399999999999999</v>
      </c>
    </row>
    <row r="291" spans="1:9" x14ac:dyDescent="0.25">
      <c r="A291" s="5">
        <v>288</v>
      </c>
      <c r="B291" s="1" t="s">
        <v>149</v>
      </c>
      <c r="C291" s="1" t="s">
        <v>9</v>
      </c>
      <c r="D291" s="2" t="s">
        <v>98</v>
      </c>
      <c r="E291" s="3">
        <v>6.2649999999999997</v>
      </c>
      <c r="F291" s="3">
        <v>6.2549999999999999</v>
      </c>
      <c r="G291" s="6">
        <v>6</v>
      </c>
      <c r="H291" s="13">
        <f t="shared" si="8"/>
        <v>11.259</v>
      </c>
      <c r="I291" s="13">
        <f t="shared" si="9"/>
        <v>37.53</v>
      </c>
    </row>
    <row r="292" spans="1:9" x14ac:dyDescent="0.25">
      <c r="A292" s="5">
        <v>289</v>
      </c>
      <c r="B292" s="1" t="s">
        <v>149</v>
      </c>
      <c r="C292" s="1" t="s">
        <v>9</v>
      </c>
      <c r="D292" s="2" t="s">
        <v>132</v>
      </c>
      <c r="E292" s="3">
        <v>23.279</v>
      </c>
      <c r="F292" s="3">
        <v>23.279</v>
      </c>
      <c r="G292" s="6">
        <v>6</v>
      </c>
      <c r="H292" s="13">
        <f t="shared" si="8"/>
        <v>41.902200000000001</v>
      </c>
      <c r="I292" s="13">
        <f t="shared" si="9"/>
        <v>139.67400000000001</v>
      </c>
    </row>
    <row r="293" spans="1:9" x14ac:dyDescent="0.25">
      <c r="A293" s="5">
        <v>290</v>
      </c>
      <c r="B293" s="1" t="s">
        <v>149</v>
      </c>
      <c r="C293" s="1" t="s">
        <v>9</v>
      </c>
      <c r="D293" s="2" t="s">
        <v>33</v>
      </c>
      <c r="E293" s="3">
        <v>14.042999999999999</v>
      </c>
      <c r="F293" s="3">
        <v>14.042999999999999</v>
      </c>
      <c r="G293" s="6">
        <v>6</v>
      </c>
      <c r="H293" s="13">
        <f t="shared" si="8"/>
        <v>25.277399999999997</v>
      </c>
      <c r="I293" s="13">
        <f t="shared" si="9"/>
        <v>84.257999999999996</v>
      </c>
    </row>
    <row r="294" spans="1:9" x14ac:dyDescent="0.25">
      <c r="A294" s="5">
        <v>291</v>
      </c>
      <c r="B294" s="1" t="s">
        <v>149</v>
      </c>
      <c r="C294" s="1" t="s">
        <v>9</v>
      </c>
      <c r="D294" s="2" t="s">
        <v>117</v>
      </c>
      <c r="E294" s="3">
        <v>5.8239999999999998</v>
      </c>
      <c r="F294" s="3">
        <v>5.8239999999999998</v>
      </c>
      <c r="G294" s="6">
        <v>6</v>
      </c>
      <c r="H294" s="13">
        <f t="shared" si="8"/>
        <v>10.4832</v>
      </c>
      <c r="I294" s="13">
        <f t="shared" si="9"/>
        <v>34.944000000000003</v>
      </c>
    </row>
    <row r="295" spans="1:9" x14ac:dyDescent="0.25">
      <c r="A295" s="5">
        <v>292</v>
      </c>
      <c r="B295" s="1" t="s">
        <v>149</v>
      </c>
      <c r="C295" s="1" t="s">
        <v>9</v>
      </c>
      <c r="D295" s="2" t="s">
        <v>138</v>
      </c>
      <c r="E295" s="3">
        <v>147.96700000000001</v>
      </c>
      <c r="F295" s="3">
        <v>147.96700000000001</v>
      </c>
      <c r="G295" s="6">
        <v>6</v>
      </c>
      <c r="H295" s="13">
        <f t="shared" si="8"/>
        <v>266.34060000000005</v>
      </c>
      <c r="I295" s="13">
        <f t="shared" si="9"/>
        <v>887.80200000000013</v>
      </c>
    </row>
    <row r="296" spans="1:9" x14ac:dyDescent="0.25">
      <c r="A296" s="5">
        <v>293</v>
      </c>
      <c r="B296" s="1" t="s">
        <v>149</v>
      </c>
      <c r="C296" s="1" t="s">
        <v>9</v>
      </c>
      <c r="D296" s="2" t="s">
        <v>150</v>
      </c>
      <c r="E296" s="3">
        <v>34.972999999999999</v>
      </c>
      <c r="F296" s="3">
        <v>34.972999999999999</v>
      </c>
      <c r="G296" s="6">
        <v>6</v>
      </c>
      <c r="H296" s="13">
        <f t="shared" si="8"/>
        <v>62.951399999999992</v>
      </c>
      <c r="I296" s="13">
        <f t="shared" si="9"/>
        <v>209.83799999999999</v>
      </c>
    </row>
    <row r="297" spans="1:9" x14ac:dyDescent="0.25">
      <c r="A297" s="5">
        <v>294</v>
      </c>
      <c r="B297" s="1" t="s">
        <v>149</v>
      </c>
      <c r="C297" s="1" t="s">
        <v>9</v>
      </c>
      <c r="D297" s="2" t="s">
        <v>151</v>
      </c>
      <c r="E297" s="3">
        <v>13.962999999999999</v>
      </c>
      <c r="F297" s="3">
        <v>13.962999999999999</v>
      </c>
      <c r="G297" s="6">
        <v>6</v>
      </c>
      <c r="H297" s="13">
        <f t="shared" si="8"/>
        <v>25.133399999999998</v>
      </c>
      <c r="I297" s="13">
        <f t="shared" si="9"/>
        <v>83.777999999999992</v>
      </c>
    </row>
    <row r="298" spans="1:9" x14ac:dyDescent="0.25">
      <c r="A298" s="5">
        <v>295</v>
      </c>
      <c r="B298" s="1" t="s">
        <v>149</v>
      </c>
      <c r="C298" s="1" t="s">
        <v>9</v>
      </c>
      <c r="D298" s="2" t="s">
        <v>152</v>
      </c>
      <c r="E298" s="3">
        <v>9.5549999999999997</v>
      </c>
      <c r="F298" s="3">
        <v>9.5549999999999997</v>
      </c>
      <c r="G298" s="6">
        <v>6</v>
      </c>
      <c r="H298" s="13">
        <f t="shared" si="8"/>
        <v>17.198999999999998</v>
      </c>
      <c r="I298" s="13">
        <f t="shared" si="9"/>
        <v>57.33</v>
      </c>
    </row>
    <row r="299" spans="1:9" x14ac:dyDescent="0.25">
      <c r="A299" s="5">
        <v>296</v>
      </c>
      <c r="B299" s="1" t="s">
        <v>149</v>
      </c>
      <c r="C299" s="1" t="s">
        <v>9</v>
      </c>
      <c r="D299" s="2" t="s">
        <v>139</v>
      </c>
      <c r="E299" s="3">
        <v>9.9529999999999994</v>
      </c>
      <c r="F299" s="3">
        <v>9.9529999999999994</v>
      </c>
      <c r="G299" s="6">
        <v>6</v>
      </c>
      <c r="H299" s="13">
        <f t="shared" si="8"/>
        <v>17.915399999999998</v>
      </c>
      <c r="I299" s="13">
        <f t="shared" si="9"/>
        <v>59.717999999999996</v>
      </c>
    </row>
    <row r="300" spans="1:9" x14ac:dyDescent="0.25">
      <c r="A300" s="5">
        <v>297</v>
      </c>
      <c r="B300" s="1" t="s">
        <v>149</v>
      </c>
      <c r="C300" s="1" t="s">
        <v>9</v>
      </c>
      <c r="D300" s="2" t="s">
        <v>141</v>
      </c>
      <c r="E300" s="3">
        <v>17.809000000000001</v>
      </c>
      <c r="F300" s="3">
        <v>17.809000000000001</v>
      </c>
      <c r="G300" s="6">
        <v>6</v>
      </c>
      <c r="H300" s="13">
        <f t="shared" si="8"/>
        <v>32.056200000000004</v>
      </c>
      <c r="I300" s="13">
        <f t="shared" si="9"/>
        <v>106.85400000000001</v>
      </c>
    </row>
    <row r="301" spans="1:9" x14ac:dyDescent="0.25">
      <c r="A301" s="5">
        <v>298</v>
      </c>
      <c r="B301" s="1" t="s">
        <v>149</v>
      </c>
      <c r="C301" s="1" t="s">
        <v>9</v>
      </c>
      <c r="D301" s="2" t="s">
        <v>15</v>
      </c>
      <c r="E301" s="3">
        <v>2.8820000000000001</v>
      </c>
      <c r="F301" s="3">
        <v>2.8820000000000001</v>
      </c>
      <c r="G301" s="6">
        <v>6</v>
      </c>
      <c r="H301" s="13">
        <f t="shared" si="8"/>
        <v>5.1876000000000007</v>
      </c>
      <c r="I301" s="13">
        <f t="shared" si="9"/>
        <v>17.292000000000002</v>
      </c>
    </row>
    <row r="302" spans="1:9" x14ac:dyDescent="0.25">
      <c r="A302" s="5">
        <v>299</v>
      </c>
      <c r="B302" s="1" t="s">
        <v>149</v>
      </c>
      <c r="C302" s="1" t="s">
        <v>9</v>
      </c>
      <c r="D302" s="2" t="s">
        <v>154</v>
      </c>
      <c r="E302" s="3">
        <v>2.8620000000000001</v>
      </c>
      <c r="F302" s="3">
        <v>2.8620000000000001</v>
      </c>
      <c r="G302" s="6">
        <v>6</v>
      </c>
      <c r="H302" s="13">
        <f t="shared" si="8"/>
        <v>5.1516000000000002</v>
      </c>
      <c r="I302" s="13">
        <f t="shared" si="9"/>
        <v>17.172000000000001</v>
      </c>
    </row>
    <row r="303" spans="1:9" x14ac:dyDescent="0.25">
      <c r="A303" s="5">
        <v>300</v>
      </c>
      <c r="B303" s="1" t="s">
        <v>149</v>
      </c>
      <c r="C303" s="1" t="s">
        <v>9</v>
      </c>
      <c r="D303" s="2" t="s">
        <v>156</v>
      </c>
      <c r="E303" s="3">
        <v>6.95</v>
      </c>
      <c r="F303" s="3">
        <v>6.95</v>
      </c>
      <c r="G303" s="6">
        <v>6</v>
      </c>
      <c r="H303" s="13">
        <f t="shared" si="8"/>
        <v>12.51</v>
      </c>
      <c r="I303" s="13">
        <f t="shared" si="9"/>
        <v>41.7</v>
      </c>
    </row>
    <row r="304" spans="1:9" x14ac:dyDescent="0.25">
      <c r="A304" s="5">
        <v>301</v>
      </c>
      <c r="B304" s="1" t="s">
        <v>149</v>
      </c>
      <c r="C304" s="1" t="s">
        <v>9</v>
      </c>
      <c r="D304" s="2" t="s">
        <v>157</v>
      </c>
      <c r="E304" s="3">
        <v>4.8140000000000001</v>
      </c>
      <c r="F304" s="3">
        <v>4.8140000000000001</v>
      </c>
      <c r="G304" s="6">
        <v>6</v>
      </c>
      <c r="H304" s="13">
        <f t="shared" si="8"/>
        <v>8.6652000000000005</v>
      </c>
      <c r="I304" s="13">
        <f t="shared" si="9"/>
        <v>28.884</v>
      </c>
    </row>
    <row r="305" spans="1:9" x14ac:dyDescent="0.25">
      <c r="A305" s="5">
        <v>302</v>
      </c>
      <c r="B305" s="1" t="s">
        <v>149</v>
      </c>
      <c r="C305" s="1" t="s">
        <v>9</v>
      </c>
      <c r="D305" s="2" t="s">
        <v>158</v>
      </c>
      <c r="E305" s="3">
        <v>4.82</v>
      </c>
      <c r="F305" s="3">
        <v>4.82</v>
      </c>
      <c r="G305" s="6">
        <v>6</v>
      </c>
      <c r="H305" s="13">
        <f t="shared" si="8"/>
        <v>8.6760000000000002</v>
      </c>
      <c r="I305" s="13">
        <f t="shared" si="9"/>
        <v>28.92</v>
      </c>
    </row>
    <row r="306" spans="1:9" x14ac:dyDescent="0.25">
      <c r="A306" s="5">
        <v>303</v>
      </c>
      <c r="B306" s="1" t="s">
        <v>149</v>
      </c>
      <c r="C306" s="1" t="s">
        <v>9</v>
      </c>
      <c r="D306" s="2" t="s">
        <v>365</v>
      </c>
      <c r="E306" s="3">
        <v>0.48</v>
      </c>
      <c r="F306" s="3">
        <v>0.48</v>
      </c>
      <c r="G306" s="6">
        <v>6</v>
      </c>
      <c r="H306" s="13">
        <f t="shared" si="8"/>
        <v>0.86399999999999999</v>
      </c>
      <c r="I306" s="13">
        <f t="shared" si="9"/>
        <v>2.88</v>
      </c>
    </row>
    <row r="307" spans="1:9" x14ac:dyDescent="0.25">
      <c r="A307" s="5">
        <v>304</v>
      </c>
      <c r="B307" s="1" t="s">
        <v>149</v>
      </c>
      <c r="C307" s="1" t="s">
        <v>9</v>
      </c>
      <c r="D307" s="2" t="s">
        <v>366</v>
      </c>
      <c r="E307" s="3">
        <v>1.1180000000000001</v>
      </c>
      <c r="F307" s="3">
        <v>1.1180000000000001</v>
      </c>
      <c r="G307" s="6">
        <v>6</v>
      </c>
      <c r="H307" s="13">
        <f t="shared" si="8"/>
        <v>2.0124</v>
      </c>
      <c r="I307" s="13">
        <f t="shared" si="9"/>
        <v>6.7080000000000002</v>
      </c>
    </row>
    <row r="308" spans="1:9" x14ac:dyDescent="0.25">
      <c r="A308" s="5">
        <v>305</v>
      </c>
      <c r="B308" s="1" t="s">
        <v>149</v>
      </c>
      <c r="C308" s="1" t="s">
        <v>9</v>
      </c>
      <c r="D308" s="2" t="s">
        <v>367</v>
      </c>
      <c r="E308" s="3">
        <v>0.35599999999999998</v>
      </c>
      <c r="F308" s="3">
        <v>0.35599999999999998</v>
      </c>
      <c r="G308" s="6">
        <v>6</v>
      </c>
      <c r="H308" s="13">
        <f t="shared" si="8"/>
        <v>0.64080000000000004</v>
      </c>
      <c r="I308" s="13">
        <f t="shared" si="9"/>
        <v>2.1360000000000001</v>
      </c>
    </row>
    <row r="309" spans="1:9" x14ac:dyDescent="0.25">
      <c r="A309" s="5">
        <v>306</v>
      </c>
      <c r="B309" s="1" t="s">
        <v>149</v>
      </c>
      <c r="C309" s="1" t="s">
        <v>9</v>
      </c>
      <c r="D309" s="2" t="s">
        <v>368</v>
      </c>
      <c r="E309" s="3">
        <v>1.21</v>
      </c>
      <c r="F309" s="3">
        <v>1.21</v>
      </c>
      <c r="G309" s="6">
        <v>6</v>
      </c>
      <c r="H309" s="13">
        <f t="shared" si="8"/>
        <v>2.1779999999999999</v>
      </c>
      <c r="I309" s="13">
        <f t="shared" si="9"/>
        <v>7.26</v>
      </c>
    </row>
    <row r="310" spans="1:9" x14ac:dyDescent="0.25">
      <c r="A310" s="5">
        <v>307</v>
      </c>
      <c r="B310" s="1" t="s">
        <v>149</v>
      </c>
      <c r="C310" s="1" t="s">
        <v>9</v>
      </c>
      <c r="D310" s="2" t="s">
        <v>369</v>
      </c>
      <c r="E310" s="3">
        <v>0.21099999999999999</v>
      </c>
      <c r="F310" s="3">
        <v>0.21099999999999999</v>
      </c>
      <c r="G310" s="6">
        <v>6</v>
      </c>
      <c r="H310" s="13">
        <f t="shared" si="8"/>
        <v>0.37979999999999997</v>
      </c>
      <c r="I310" s="13">
        <f t="shared" si="9"/>
        <v>1.266</v>
      </c>
    </row>
    <row r="311" spans="1:9" x14ac:dyDescent="0.25">
      <c r="A311" s="5">
        <v>308</v>
      </c>
      <c r="B311" s="1" t="s">
        <v>149</v>
      </c>
      <c r="C311" s="1" t="s">
        <v>9</v>
      </c>
      <c r="D311" s="2" t="s">
        <v>160</v>
      </c>
      <c r="E311" s="3">
        <v>4.335</v>
      </c>
      <c r="F311" s="3">
        <v>4.335</v>
      </c>
      <c r="G311" s="6">
        <v>6</v>
      </c>
      <c r="H311" s="13">
        <f t="shared" si="8"/>
        <v>7.802999999999999</v>
      </c>
      <c r="I311" s="13">
        <f t="shared" si="9"/>
        <v>26.009999999999998</v>
      </c>
    </row>
    <row r="312" spans="1:9" x14ac:dyDescent="0.25">
      <c r="A312" s="5">
        <v>309</v>
      </c>
      <c r="B312" s="1" t="s">
        <v>149</v>
      </c>
      <c r="C312" s="1" t="s">
        <v>9</v>
      </c>
      <c r="D312" s="2" t="s">
        <v>161</v>
      </c>
      <c r="E312" s="3">
        <v>2.484</v>
      </c>
      <c r="F312" s="3">
        <v>2.484</v>
      </c>
      <c r="G312" s="6">
        <v>6</v>
      </c>
      <c r="H312" s="13">
        <f t="shared" si="8"/>
        <v>4.4711999999999996</v>
      </c>
      <c r="I312" s="13">
        <f t="shared" si="9"/>
        <v>14.904</v>
      </c>
    </row>
    <row r="313" spans="1:9" x14ac:dyDescent="0.25">
      <c r="A313" s="5">
        <v>310</v>
      </c>
      <c r="B313" s="1" t="s">
        <v>149</v>
      </c>
      <c r="C313" s="1" t="s">
        <v>9</v>
      </c>
      <c r="D313" s="2" t="s">
        <v>370</v>
      </c>
      <c r="E313" s="3">
        <v>0.4</v>
      </c>
      <c r="F313" s="3">
        <v>0.4</v>
      </c>
      <c r="G313" s="6">
        <v>6</v>
      </c>
      <c r="H313" s="13">
        <f t="shared" si="8"/>
        <v>0.72000000000000008</v>
      </c>
      <c r="I313" s="13">
        <f t="shared" si="9"/>
        <v>2.4000000000000004</v>
      </c>
    </row>
    <row r="314" spans="1:9" x14ac:dyDescent="0.25">
      <c r="A314" s="5">
        <v>311</v>
      </c>
      <c r="B314" s="1" t="s">
        <v>149</v>
      </c>
      <c r="C314" s="1" t="s">
        <v>9</v>
      </c>
      <c r="D314" s="2" t="s">
        <v>371</v>
      </c>
      <c r="E314" s="3">
        <v>1.169</v>
      </c>
      <c r="F314" s="3">
        <v>1.169</v>
      </c>
      <c r="G314" s="6">
        <v>6</v>
      </c>
      <c r="H314" s="13">
        <f t="shared" si="8"/>
        <v>2.1042000000000001</v>
      </c>
      <c r="I314" s="13">
        <f t="shared" si="9"/>
        <v>7.0140000000000002</v>
      </c>
    </row>
    <row r="315" spans="1:9" x14ac:dyDescent="0.25">
      <c r="A315" s="5">
        <v>312</v>
      </c>
      <c r="B315" s="1" t="s">
        <v>149</v>
      </c>
      <c r="C315" s="1" t="s">
        <v>9</v>
      </c>
      <c r="D315" s="2" t="s">
        <v>70</v>
      </c>
      <c r="E315" s="3">
        <v>67.427000000000007</v>
      </c>
      <c r="F315" s="3">
        <v>67.427000000000007</v>
      </c>
      <c r="G315" s="6">
        <v>6</v>
      </c>
      <c r="H315" s="13">
        <f t="shared" si="8"/>
        <v>121.3686</v>
      </c>
      <c r="I315" s="13">
        <f t="shared" si="9"/>
        <v>404.56200000000001</v>
      </c>
    </row>
    <row r="316" spans="1:9" x14ac:dyDescent="0.25">
      <c r="A316" s="5">
        <v>313</v>
      </c>
      <c r="B316" s="1" t="s">
        <v>149</v>
      </c>
      <c r="C316" s="1" t="s">
        <v>9</v>
      </c>
      <c r="D316" s="2" t="s">
        <v>159</v>
      </c>
      <c r="E316" s="3">
        <v>31.687999999999999</v>
      </c>
      <c r="F316" s="3">
        <v>31.687999999999999</v>
      </c>
      <c r="G316" s="6">
        <v>6</v>
      </c>
      <c r="H316" s="13">
        <f t="shared" si="8"/>
        <v>57.038399999999996</v>
      </c>
      <c r="I316" s="13">
        <f t="shared" si="9"/>
        <v>190.12799999999999</v>
      </c>
    </row>
    <row r="317" spans="1:9" x14ac:dyDescent="0.25">
      <c r="A317" s="5">
        <v>314</v>
      </c>
      <c r="B317" s="1" t="s">
        <v>149</v>
      </c>
      <c r="C317" s="1" t="s">
        <v>9</v>
      </c>
      <c r="D317" s="2" t="s">
        <v>155</v>
      </c>
      <c r="E317" s="3">
        <v>6.0739999999999998</v>
      </c>
      <c r="F317" s="3">
        <v>6.0739999999999998</v>
      </c>
      <c r="G317" s="6">
        <v>6</v>
      </c>
      <c r="H317" s="13">
        <f t="shared" si="8"/>
        <v>10.933200000000001</v>
      </c>
      <c r="I317" s="13">
        <f t="shared" si="9"/>
        <v>36.444000000000003</v>
      </c>
    </row>
    <row r="318" spans="1:9" x14ac:dyDescent="0.25">
      <c r="A318" s="5">
        <v>315</v>
      </c>
      <c r="B318" s="1" t="s">
        <v>149</v>
      </c>
      <c r="C318" s="1" t="s">
        <v>9</v>
      </c>
      <c r="D318" s="2" t="s">
        <v>116</v>
      </c>
      <c r="E318" s="3">
        <v>552.10799999999995</v>
      </c>
      <c r="F318" s="3">
        <v>552.10799999999995</v>
      </c>
      <c r="G318" s="6">
        <v>6</v>
      </c>
      <c r="H318" s="13">
        <f t="shared" si="8"/>
        <v>993.79439999999988</v>
      </c>
      <c r="I318" s="13">
        <f t="shared" si="9"/>
        <v>3312.6479999999997</v>
      </c>
    </row>
    <row r="319" spans="1:9" x14ac:dyDescent="0.25">
      <c r="A319" s="5">
        <v>316</v>
      </c>
      <c r="B319" s="1" t="s">
        <v>149</v>
      </c>
      <c r="C319" s="1" t="s">
        <v>9</v>
      </c>
      <c r="D319" s="2" t="s">
        <v>140</v>
      </c>
      <c r="E319" s="3">
        <v>8.06</v>
      </c>
      <c r="F319" s="3">
        <v>8.06</v>
      </c>
      <c r="G319" s="6">
        <v>6</v>
      </c>
      <c r="H319" s="13">
        <f t="shared" si="8"/>
        <v>14.507999999999999</v>
      </c>
      <c r="I319" s="13">
        <f t="shared" si="9"/>
        <v>48.36</v>
      </c>
    </row>
    <row r="320" spans="1:9" x14ac:dyDescent="0.25">
      <c r="A320" s="5">
        <v>317</v>
      </c>
      <c r="B320" s="1" t="s">
        <v>149</v>
      </c>
      <c r="C320" s="1" t="s">
        <v>9</v>
      </c>
      <c r="D320" s="2" t="s">
        <v>153</v>
      </c>
      <c r="E320" s="3">
        <v>33.831000000000003</v>
      </c>
      <c r="F320" s="3">
        <v>24.2</v>
      </c>
      <c r="G320" s="6">
        <v>6</v>
      </c>
      <c r="H320" s="13">
        <f t="shared" si="8"/>
        <v>43.559999999999995</v>
      </c>
      <c r="I320" s="13">
        <f t="shared" si="9"/>
        <v>145.19999999999999</v>
      </c>
    </row>
    <row r="321" spans="1:9" x14ac:dyDescent="0.25">
      <c r="A321" s="5">
        <v>318</v>
      </c>
      <c r="B321" s="1" t="s">
        <v>390</v>
      </c>
      <c r="C321" s="1" t="s">
        <v>9</v>
      </c>
      <c r="D321" s="2" t="s">
        <v>372</v>
      </c>
      <c r="E321" s="3">
        <v>76.200999999999993</v>
      </c>
      <c r="F321" s="3">
        <v>76.200999999999993</v>
      </c>
      <c r="G321" s="6">
        <v>6</v>
      </c>
      <c r="H321" s="13">
        <f t="shared" si="8"/>
        <v>137.16179999999997</v>
      </c>
      <c r="I321" s="13">
        <f t="shared" si="9"/>
        <v>457.20599999999996</v>
      </c>
    </row>
    <row r="322" spans="1:9" x14ac:dyDescent="0.25">
      <c r="A322" s="5">
        <v>319</v>
      </c>
      <c r="B322" s="1" t="s">
        <v>390</v>
      </c>
      <c r="C322" s="1" t="s">
        <v>9</v>
      </c>
      <c r="D322" s="2" t="s">
        <v>373</v>
      </c>
      <c r="E322" s="3">
        <v>2.0960000000000001</v>
      </c>
      <c r="F322" s="3">
        <v>2.0960000000000001</v>
      </c>
      <c r="G322" s="6">
        <v>6</v>
      </c>
      <c r="H322" s="13">
        <f t="shared" si="8"/>
        <v>3.7728000000000002</v>
      </c>
      <c r="I322" s="13">
        <f t="shared" si="9"/>
        <v>12.576000000000001</v>
      </c>
    </row>
    <row r="323" spans="1:9" x14ac:dyDescent="0.25">
      <c r="A323" s="5">
        <v>320</v>
      </c>
      <c r="B323" s="1" t="s">
        <v>390</v>
      </c>
      <c r="C323" s="1" t="s">
        <v>9</v>
      </c>
      <c r="D323" s="2" t="s">
        <v>374</v>
      </c>
      <c r="E323" s="3">
        <v>1.681</v>
      </c>
      <c r="F323" s="3">
        <v>1.681</v>
      </c>
      <c r="G323" s="6">
        <v>6</v>
      </c>
      <c r="H323" s="13">
        <f t="shared" si="8"/>
        <v>3.0257999999999998</v>
      </c>
      <c r="I323" s="13">
        <f t="shared" si="9"/>
        <v>10.086</v>
      </c>
    </row>
    <row r="324" spans="1:9" x14ac:dyDescent="0.25">
      <c r="A324" s="5">
        <v>321</v>
      </c>
      <c r="B324" s="1" t="s">
        <v>162</v>
      </c>
      <c r="C324" s="1" t="s">
        <v>9</v>
      </c>
      <c r="D324" s="2" t="s">
        <v>18</v>
      </c>
      <c r="E324" s="3">
        <v>107.02800000000001</v>
      </c>
      <c r="F324" s="3">
        <v>107.02800000000001</v>
      </c>
      <c r="G324" s="6">
        <v>6</v>
      </c>
      <c r="H324" s="13">
        <f t="shared" si="8"/>
        <v>192.65039999999999</v>
      </c>
      <c r="I324" s="13">
        <f t="shared" si="9"/>
        <v>642.16800000000001</v>
      </c>
    </row>
    <row r="325" spans="1:9" x14ac:dyDescent="0.25">
      <c r="A325" s="5">
        <v>322</v>
      </c>
      <c r="B325" s="1" t="s">
        <v>162</v>
      </c>
      <c r="C325" s="1" t="s">
        <v>9</v>
      </c>
      <c r="D325" s="2" t="s">
        <v>375</v>
      </c>
      <c r="E325" s="3">
        <v>18.989999999999998</v>
      </c>
      <c r="F325" s="3">
        <v>18.989999999999998</v>
      </c>
      <c r="G325" s="6">
        <v>6</v>
      </c>
      <c r="H325" s="13">
        <f t="shared" ref="H325:H388" si="10">I325*30%</f>
        <v>34.181999999999995</v>
      </c>
      <c r="I325" s="13">
        <f t="shared" ref="I325:I388" si="11">F325*G325</f>
        <v>113.94</v>
      </c>
    </row>
    <row r="326" spans="1:9" x14ac:dyDescent="0.25">
      <c r="A326" s="5">
        <v>323</v>
      </c>
      <c r="B326" s="1" t="s">
        <v>162</v>
      </c>
      <c r="C326" s="1" t="s">
        <v>9</v>
      </c>
      <c r="D326" s="2" t="s">
        <v>376</v>
      </c>
      <c r="E326" s="3">
        <v>2.4870000000000001</v>
      </c>
      <c r="F326" s="3">
        <v>2.4870000000000001</v>
      </c>
      <c r="G326" s="6">
        <v>6</v>
      </c>
      <c r="H326" s="13">
        <f t="shared" si="10"/>
        <v>4.4766000000000004</v>
      </c>
      <c r="I326" s="13">
        <f t="shared" si="11"/>
        <v>14.922000000000001</v>
      </c>
    </row>
    <row r="327" spans="1:9" x14ac:dyDescent="0.25">
      <c r="A327" s="5">
        <v>324</v>
      </c>
      <c r="B327" s="1" t="s">
        <v>162</v>
      </c>
      <c r="C327" s="1" t="s">
        <v>9</v>
      </c>
      <c r="D327" s="2" t="s">
        <v>377</v>
      </c>
      <c r="E327" s="3">
        <v>55.203000000000003</v>
      </c>
      <c r="F327" s="3">
        <v>55.203000000000003</v>
      </c>
      <c r="G327" s="6">
        <v>6</v>
      </c>
      <c r="H327" s="13">
        <f t="shared" si="10"/>
        <v>99.365400000000008</v>
      </c>
      <c r="I327" s="13">
        <f t="shared" si="11"/>
        <v>331.21800000000002</v>
      </c>
    </row>
    <row r="328" spans="1:9" x14ac:dyDescent="0.25">
      <c r="A328" s="5">
        <v>325</v>
      </c>
      <c r="B328" s="1" t="s">
        <v>162</v>
      </c>
      <c r="C328" s="1" t="s">
        <v>9</v>
      </c>
      <c r="D328" s="2" t="s">
        <v>104</v>
      </c>
      <c r="E328" s="3">
        <v>1.9830000000000001</v>
      </c>
      <c r="F328" s="3">
        <v>1.9830000000000001</v>
      </c>
      <c r="G328" s="6">
        <v>6</v>
      </c>
      <c r="H328" s="13">
        <f t="shared" si="10"/>
        <v>3.5693999999999999</v>
      </c>
      <c r="I328" s="13">
        <f t="shared" si="11"/>
        <v>11.898</v>
      </c>
    </row>
    <row r="329" spans="1:9" x14ac:dyDescent="0.25">
      <c r="A329" s="5">
        <v>326</v>
      </c>
      <c r="B329" s="1" t="s">
        <v>162</v>
      </c>
      <c r="C329" s="1" t="s">
        <v>9</v>
      </c>
      <c r="D329" s="2" t="s">
        <v>224</v>
      </c>
      <c r="E329" s="3">
        <v>0.19</v>
      </c>
      <c r="F329" s="3">
        <v>0.19</v>
      </c>
      <c r="G329" s="6">
        <v>6</v>
      </c>
      <c r="H329" s="13">
        <f t="shared" si="10"/>
        <v>0.34200000000000003</v>
      </c>
      <c r="I329" s="13">
        <f t="shared" si="11"/>
        <v>1.1400000000000001</v>
      </c>
    </row>
    <row r="330" spans="1:9" x14ac:dyDescent="0.25">
      <c r="A330" s="5">
        <v>327</v>
      </c>
      <c r="B330" s="1" t="s">
        <v>162</v>
      </c>
      <c r="C330" s="1" t="s">
        <v>9</v>
      </c>
      <c r="D330" s="2" t="s">
        <v>11</v>
      </c>
      <c r="E330" s="3">
        <v>16.45</v>
      </c>
      <c r="F330" s="3">
        <v>16.45</v>
      </c>
      <c r="G330" s="6">
        <v>6</v>
      </c>
      <c r="H330" s="13">
        <f t="shared" si="10"/>
        <v>29.609999999999996</v>
      </c>
      <c r="I330" s="13">
        <f t="shared" si="11"/>
        <v>98.699999999999989</v>
      </c>
    </row>
    <row r="331" spans="1:9" x14ac:dyDescent="0.25">
      <c r="A331" s="5">
        <v>328</v>
      </c>
      <c r="B331" s="1" t="s">
        <v>162</v>
      </c>
      <c r="C331" s="1" t="s">
        <v>9</v>
      </c>
      <c r="D331" s="2" t="s">
        <v>33</v>
      </c>
      <c r="E331" s="3">
        <v>11.545999999999999</v>
      </c>
      <c r="F331" s="3">
        <v>11.545999999999999</v>
      </c>
      <c r="G331" s="6">
        <v>6</v>
      </c>
      <c r="H331" s="13">
        <f t="shared" si="10"/>
        <v>20.782799999999998</v>
      </c>
      <c r="I331" s="13">
        <f t="shared" si="11"/>
        <v>69.275999999999996</v>
      </c>
    </row>
    <row r="332" spans="1:9" x14ac:dyDescent="0.25">
      <c r="A332" s="5">
        <v>329</v>
      </c>
      <c r="B332" s="1" t="s">
        <v>162</v>
      </c>
      <c r="C332" s="1" t="s">
        <v>9</v>
      </c>
      <c r="D332" s="2" t="s">
        <v>117</v>
      </c>
      <c r="E332" s="3">
        <v>11.933999999999999</v>
      </c>
      <c r="F332" s="3">
        <v>11.933999999999999</v>
      </c>
      <c r="G332" s="6">
        <v>6</v>
      </c>
      <c r="H332" s="13">
        <f t="shared" si="10"/>
        <v>21.481199999999998</v>
      </c>
      <c r="I332" s="13">
        <f t="shared" si="11"/>
        <v>71.603999999999999</v>
      </c>
    </row>
    <row r="333" spans="1:9" x14ac:dyDescent="0.25">
      <c r="A333" s="5">
        <v>330</v>
      </c>
      <c r="B333" s="1" t="s">
        <v>162</v>
      </c>
      <c r="C333" s="1" t="s">
        <v>9</v>
      </c>
      <c r="D333" s="2" t="s">
        <v>378</v>
      </c>
      <c r="E333" s="3">
        <v>9.7040000000000006</v>
      </c>
      <c r="F333" s="3">
        <v>9.7040000000000006</v>
      </c>
      <c r="G333" s="6">
        <v>6</v>
      </c>
      <c r="H333" s="13">
        <f t="shared" si="10"/>
        <v>17.467200000000002</v>
      </c>
      <c r="I333" s="13">
        <f t="shared" si="11"/>
        <v>58.224000000000004</v>
      </c>
    </row>
    <row r="334" spans="1:9" x14ac:dyDescent="0.25">
      <c r="A334" s="5">
        <v>331</v>
      </c>
      <c r="B334" s="1" t="s">
        <v>162</v>
      </c>
      <c r="C334" s="1" t="s">
        <v>9</v>
      </c>
      <c r="D334" s="2" t="s">
        <v>379</v>
      </c>
      <c r="E334" s="3">
        <v>0.74099999999999999</v>
      </c>
      <c r="F334" s="3">
        <v>0.74099999999999999</v>
      </c>
      <c r="G334" s="6">
        <v>6</v>
      </c>
      <c r="H334" s="13">
        <f t="shared" si="10"/>
        <v>1.3337999999999999</v>
      </c>
      <c r="I334" s="13">
        <f t="shared" si="11"/>
        <v>4.4459999999999997</v>
      </c>
    </row>
    <row r="335" spans="1:9" x14ac:dyDescent="0.25">
      <c r="A335" s="5">
        <v>332</v>
      </c>
      <c r="B335" s="1" t="s">
        <v>162</v>
      </c>
      <c r="C335" s="1" t="s">
        <v>9</v>
      </c>
      <c r="D335" s="2" t="s">
        <v>151</v>
      </c>
      <c r="E335" s="3">
        <v>0.18099999999999999</v>
      </c>
      <c r="F335" s="3">
        <v>0.18099999999999999</v>
      </c>
      <c r="G335" s="6">
        <v>6</v>
      </c>
      <c r="H335" s="13">
        <f t="shared" si="10"/>
        <v>0.32579999999999992</v>
      </c>
      <c r="I335" s="13">
        <f t="shared" si="11"/>
        <v>1.0859999999999999</v>
      </c>
    </row>
    <row r="336" spans="1:9" x14ac:dyDescent="0.25">
      <c r="A336" s="5">
        <v>333</v>
      </c>
      <c r="B336" s="1" t="s">
        <v>162</v>
      </c>
      <c r="C336" s="1" t="s">
        <v>9</v>
      </c>
      <c r="D336" s="2" t="s">
        <v>93</v>
      </c>
      <c r="E336" s="3">
        <v>11.87</v>
      </c>
      <c r="F336" s="3">
        <v>11.87</v>
      </c>
      <c r="G336" s="6">
        <v>6</v>
      </c>
      <c r="H336" s="13">
        <f t="shared" si="10"/>
        <v>21.366</v>
      </c>
      <c r="I336" s="13">
        <f t="shared" si="11"/>
        <v>71.22</v>
      </c>
    </row>
    <row r="337" spans="1:9" x14ac:dyDescent="0.25">
      <c r="A337" s="5">
        <v>334</v>
      </c>
      <c r="B337" s="1" t="s">
        <v>162</v>
      </c>
      <c r="C337" s="1" t="s">
        <v>9</v>
      </c>
      <c r="D337" s="2" t="s">
        <v>380</v>
      </c>
      <c r="E337" s="3">
        <v>69.182000000000002</v>
      </c>
      <c r="F337" s="3">
        <v>69.182000000000002</v>
      </c>
      <c r="G337" s="6">
        <v>6</v>
      </c>
      <c r="H337" s="13">
        <f t="shared" si="10"/>
        <v>124.52759999999999</v>
      </c>
      <c r="I337" s="13">
        <f t="shared" si="11"/>
        <v>415.09199999999998</v>
      </c>
    </row>
    <row r="338" spans="1:9" x14ac:dyDescent="0.25">
      <c r="A338" s="5">
        <v>335</v>
      </c>
      <c r="B338" s="1" t="s">
        <v>162</v>
      </c>
      <c r="C338" s="1" t="s">
        <v>9</v>
      </c>
      <c r="D338" s="2" t="s">
        <v>381</v>
      </c>
      <c r="E338" s="3">
        <v>31.198</v>
      </c>
      <c r="F338" s="3">
        <v>31.198</v>
      </c>
      <c r="G338" s="6">
        <v>6</v>
      </c>
      <c r="H338" s="13">
        <f t="shared" si="10"/>
        <v>56.156399999999998</v>
      </c>
      <c r="I338" s="13">
        <f t="shared" si="11"/>
        <v>187.18799999999999</v>
      </c>
    </row>
    <row r="339" spans="1:9" x14ac:dyDescent="0.25">
      <c r="A339" s="5">
        <v>336</v>
      </c>
      <c r="B339" s="1" t="s">
        <v>162</v>
      </c>
      <c r="C339" s="1" t="s">
        <v>9</v>
      </c>
      <c r="D339" s="2" t="s">
        <v>382</v>
      </c>
      <c r="E339" s="3">
        <v>57.387999999999998</v>
      </c>
      <c r="F339" s="3">
        <v>57.387999999999998</v>
      </c>
      <c r="G339" s="6">
        <v>6</v>
      </c>
      <c r="H339" s="13">
        <f t="shared" si="10"/>
        <v>103.29839999999999</v>
      </c>
      <c r="I339" s="13">
        <f t="shared" si="11"/>
        <v>344.32799999999997</v>
      </c>
    </row>
    <row r="340" spans="1:9" x14ac:dyDescent="0.25">
      <c r="A340" s="5">
        <v>337</v>
      </c>
      <c r="B340" s="1" t="s">
        <v>162</v>
      </c>
      <c r="C340" s="1" t="s">
        <v>9</v>
      </c>
      <c r="D340" s="2" t="s">
        <v>383</v>
      </c>
      <c r="E340" s="3">
        <v>6.9660000000000002</v>
      </c>
      <c r="F340" s="3">
        <v>6.9660000000000002</v>
      </c>
      <c r="G340" s="6">
        <v>6</v>
      </c>
      <c r="H340" s="13">
        <f t="shared" si="10"/>
        <v>12.5388</v>
      </c>
      <c r="I340" s="13">
        <f t="shared" si="11"/>
        <v>41.795999999999999</v>
      </c>
    </row>
    <row r="341" spans="1:9" x14ac:dyDescent="0.25">
      <c r="A341" s="5">
        <v>338</v>
      </c>
      <c r="B341" s="1" t="s">
        <v>162</v>
      </c>
      <c r="C341" s="1" t="s">
        <v>9</v>
      </c>
      <c r="D341" s="2" t="s">
        <v>384</v>
      </c>
      <c r="E341" s="3">
        <v>1.4219999999999999</v>
      </c>
      <c r="F341" s="3">
        <v>1.4219999999999999</v>
      </c>
      <c r="G341" s="6">
        <v>6</v>
      </c>
      <c r="H341" s="13">
        <f t="shared" si="10"/>
        <v>2.5596000000000001</v>
      </c>
      <c r="I341" s="13">
        <f t="shared" si="11"/>
        <v>8.532</v>
      </c>
    </row>
    <row r="342" spans="1:9" x14ac:dyDescent="0.25">
      <c r="A342" s="5">
        <v>339</v>
      </c>
      <c r="B342" s="1" t="s">
        <v>162</v>
      </c>
      <c r="C342" s="1" t="s">
        <v>9</v>
      </c>
      <c r="D342" s="2" t="s">
        <v>96</v>
      </c>
      <c r="E342" s="3">
        <v>38.597000000000001</v>
      </c>
      <c r="F342" s="3">
        <v>38.597000000000001</v>
      </c>
      <c r="G342" s="6">
        <v>6</v>
      </c>
      <c r="H342" s="13">
        <f t="shared" si="10"/>
        <v>69.474599999999995</v>
      </c>
      <c r="I342" s="13">
        <f t="shared" si="11"/>
        <v>231.58199999999999</v>
      </c>
    </row>
    <row r="343" spans="1:9" x14ac:dyDescent="0.25">
      <c r="A343" s="5">
        <v>340</v>
      </c>
      <c r="B343" s="1" t="s">
        <v>162</v>
      </c>
      <c r="C343" s="1" t="s">
        <v>9</v>
      </c>
      <c r="D343" s="2" t="s">
        <v>385</v>
      </c>
      <c r="E343" s="3">
        <v>9.1539999999999999</v>
      </c>
      <c r="F343" s="3">
        <v>9.1539999999999999</v>
      </c>
      <c r="G343" s="6">
        <v>6</v>
      </c>
      <c r="H343" s="13">
        <f t="shared" si="10"/>
        <v>16.4772</v>
      </c>
      <c r="I343" s="13">
        <f t="shared" si="11"/>
        <v>54.923999999999999</v>
      </c>
    </row>
    <row r="344" spans="1:9" x14ac:dyDescent="0.25">
      <c r="A344" s="5">
        <v>341</v>
      </c>
      <c r="B344" s="1" t="s">
        <v>162</v>
      </c>
      <c r="C344" s="1" t="s">
        <v>9</v>
      </c>
      <c r="D344" s="2" t="s">
        <v>386</v>
      </c>
      <c r="E344" s="3">
        <v>3.19</v>
      </c>
      <c r="F344" s="3">
        <v>3.19</v>
      </c>
      <c r="G344" s="6">
        <v>6</v>
      </c>
      <c r="H344" s="13">
        <f t="shared" si="10"/>
        <v>5.742</v>
      </c>
      <c r="I344" s="13">
        <f t="shared" si="11"/>
        <v>19.14</v>
      </c>
    </row>
    <row r="345" spans="1:9" x14ac:dyDescent="0.25">
      <c r="A345" s="5">
        <v>342</v>
      </c>
      <c r="B345" s="1" t="s">
        <v>162</v>
      </c>
      <c r="C345" s="1" t="s">
        <v>9</v>
      </c>
      <c r="D345" s="2" t="s">
        <v>387</v>
      </c>
      <c r="E345" s="3">
        <v>82.462000000000003</v>
      </c>
      <c r="F345" s="3">
        <v>82.462000000000003</v>
      </c>
      <c r="G345" s="6">
        <v>6</v>
      </c>
      <c r="H345" s="13">
        <f t="shared" si="10"/>
        <v>148.4316</v>
      </c>
      <c r="I345" s="13">
        <f t="shared" si="11"/>
        <v>494.77200000000005</v>
      </c>
    </row>
    <row r="346" spans="1:9" x14ac:dyDescent="0.25">
      <c r="A346" s="5">
        <v>343</v>
      </c>
      <c r="B346" s="1" t="s">
        <v>162</v>
      </c>
      <c r="C346" s="1" t="s">
        <v>9</v>
      </c>
      <c r="D346" s="2" t="s">
        <v>89</v>
      </c>
      <c r="E346" s="3">
        <v>37.137</v>
      </c>
      <c r="F346" s="3">
        <v>21.036999999999999</v>
      </c>
      <c r="G346" s="6">
        <v>6</v>
      </c>
      <c r="H346" s="13">
        <f t="shared" si="10"/>
        <v>37.866599999999998</v>
      </c>
      <c r="I346" s="13">
        <f t="shared" si="11"/>
        <v>126.22199999999999</v>
      </c>
    </row>
    <row r="347" spans="1:9" x14ac:dyDescent="0.25">
      <c r="A347" s="5">
        <v>344</v>
      </c>
      <c r="B347" s="1" t="s">
        <v>162</v>
      </c>
      <c r="C347" s="1" t="s">
        <v>9</v>
      </c>
      <c r="D347" s="2" t="s">
        <v>107</v>
      </c>
      <c r="E347" s="3">
        <v>142.27600000000001</v>
      </c>
      <c r="F347" s="3">
        <v>13.176</v>
      </c>
      <c r="G347" s="6">
        <v>6</v>
      </c>
      <c r="H347" s="13">
        <f t="shared" si="10"/>
        <v>23.716799999999999</v>
      </c>
      <c r="I347" s="13">
        <f t="shared" si="11"/>
        <v>79.055999999999997</v>
      </c>
    </row>
    <row r="348" spans="1:9" x14ac:dyDescent="0.25">
      <c r="A348" s="5">
        <v>345</v>
      </c>
      <c r="B348" s="1" t="s">
        <v>162</v>
      </c>
      <c r="C348" s="1" t="s">
        <v>9</v>
      </c>
      <c r="D348" s="2" t="s">
        <v>388</v>
      </c>
      <c r="E348" s="3">
        <v>31.149000000000001</v>
      </c>
      <c r="F348" s="3">
        <v>31.149000000000001</v>
      </c>
      <c r="G348" s="6">
        <v>6</v>
      </c>
      <c r="H348" s="13">
        <f t="shared" si="10"/>
        <v>56.068199999999997</v>
      </c>
      <c r="I348" s="13">
        <f t="shared" si="11"/>
        <v>186.89400000000001</v>
      </c>
    </row>
    <row r="349" spans="1:9" x14ac:dyDescent="0.25">
      <c r="A349" s="5">
        <v>346</v>
      </c>
      <c r="B349" s="1" t="s">
        <v>162</v>
      </c>
      <c r="C349" s="1" t="s">
        <v>9</v>
      </c>
      <c r="D349" s="2" t="s">
        <v>144</v>
      </c>
      <c r="E349" s="3">
        <v>16.672000000000001</v>
      </c>
      <c r="F349" s="3">
        <v>16.672000000000001</v>
      </c>
      <c r="G349" s="6">
        <v>6</v>
      </c>
      <c r="H349" s="13">
        <f t="shared" si="10"/>
        <v>30.009600000000002</v>
      </c>
      <c r="I349" s="13">
        <f t="shared" si="11"/>
        <v>100.03200000000001</v>
      </c>
    </row>
    <row r="350" spans="1:9" x14ac:dyDescent="0.25">
      <c r="A350" s="5">
        <v>347</v>
      </c>
      <c r="B350" s="1" t="s">
        <v>162</v>
      </c>
      <c r="C350" s="1" t="s">
        <v>9</v>
      </c>
      <c r="D350" s="2" t="s">
        <v>153</v>
      </c>
      <c r="E350" s="3">
        <v>5.3999999999999999E-2</v>
      </c>
      <c r="F350" s="3">
        <v>5.3999999999999999E-2</v>
      </c>
      <c r="G350" s="6">
        <v>6</v>
      </c>
      <c r="H350" s="13">
        <f t="shared" si="10"/>
        <v>9.7199999999999995E-2</v>
      </c>
      <c r="I350" s="13">
        <f t="shared" si="11"/>
        <v>0.32400000000000001</v>
      </c>
    </row>
    <row r="351" spans="1:9" x14ac:dyDescent="0.25">
      <c r="A351" s="5">
        <v>348</v>
      </c>
      <c r="B351" s="1" t="s">
        <v>162</v>
      </c>
      <c r="C351" s="1" t="s">
        <v>9</v>
      </c>
      <c r="D351" s="2" t="s">
        <v>389</v>
      </c>
      <c r="E351" s="3">
        <v>2.423</v>
      </c>
      <c r="F351" s="3">
        <v>2.423</v>
      </c>
      <c r="G351" s="6">
        <v>6</v>
      </c>
      <c r="H351" s="13">
        <f t="shared" si="10"/>
        <v>4.3613999999999997</v>
      </c>
      <c r="I351" s="13">
        <f t="shared" si="11"/>
        <v>14.538</v>
      </c>
    </row>
    <row r="352" spans="1:9" x14ac:dyDescent="0.25">
      <c r="A352" s="5">
        <v>349</v>
      </c>
      <c r="B352" s="1" t="s">
        <v>162</v>
      </c>
      <c r="C352" s="1" t="s">
        <v>9</v>
      </c>
      <c r="D352" s="2" t="s">
        <v>620</v>
      </c>
      <c r="E352" s="3">
        <v>4.9219999999999997</v>
      </c>
      <c r="F352" s="3">
        <v>4.9219999999999997</v>
      </c>
      <c r="G352" s="6">
        <v>6</v>
      </c>
      <c r="H352" s="13">
        <f t="shared" si="10"/>
        <v>8.8595999999999986</v>
      </c>
      <c r="I352" s="13">
        <f t="shared" si="11"/>
        <v>29.531999999999996</v>
      </c>
    </row>
    <row r="353" spans="1:9" x14ac:dyDescent="0.25">
      <c r="A353" s="5">
        <v>350</v>
      </c>
      <c r="B353" s="1" t="s">
        <v>162</v>
      </c>
      <c r="C353" s="1" t="s">
        <v>9</v>
      </c>
      <c r="D353" s="2" t="s">
        <v>621</v>
      </c>
      <c r="E353" s="3">
        <v>2.36</v>
      </c>
      <c r="F353" s="3">
        <v>2.36</v>
      </c>
      <c r="G353" s="6">
        <v>6</v>
      </c>
      <c r="H353" s="13">
        <f t="shared" si="10"/>
        <v>4.2480000000000002</v>
      </c>
      <c r="I353" s="13">
        <f t="shared" si="11"/>
        <v>14.16</v>
      </c>
    </row>
    <row r="354" spans="1:9" x14ac:dyDescent="0.25">
      <c r="A354" s="5">
        <v>351</v>
      </c>
      <c r="B354" s="1" t="s">
        <v>163</v>
      </c>
      <c r="C354" s="1" t="s">
        <v>9</v>
      </c>
      <c r="D354" s="2" t="s">
        <v>164</v>
      </c>
      <c r="E354" s="3">
        <v>122.49299999999999</v>
      </c>
      <c r="F354" s="3">
        <v>116.923</v>
      </c>
      <c r="G354" s="6">
        <v>6</v>
      </c>
      <c r="H354" s="13">
        <f t="shared" si="10"/>
        <v>210.4614</v>
      </c>
      <c r="I354" s="13">
        <f t="shared" si="11"/>
        <v>701.53800000000001</v>
      </c>
    </row>
    <row r="355" spans="1:9" x14ac:dyDescent="0.25">
      <c r="A355" s="5">
        <v>352</v>
      </c>
      <c r="B355" s="1" t="s">
        <v>163</v>
      </c>
      <c r="C355" s="1" t="s">
        <v>9</v>
      </c>
      <c r="D355" s="2" t="s">
        <v>165</v>
      </c>
      <c r="E355" s="3">
        <v>294.56099999999998</v>
      </c>
      <c r="F355" s="3">
        <v>190.86099999999999</v>
      </c>
      <c r="G355" s="6">
        <v>6</v>
      </c>
      <c r="H355" s="13">
        <f t="shared" si="10"/>
        <v>343.54979999999995</v>
      </c>
      <c r="I355" s="13">
        <f t="shared" si="11"/>
        <v>1145.1659999999999</v>
      </c>
    </row>
    <row r="356" spans="1:9" x14ac:dyDescent="0.25">
      <c r="A356" s="5">
        <v>353</v>
      </c>
      <c r="B356" s="1" t="s">
        <v>163</v>
      </c>
      <c r="C356" s="1" t="s">
        <v>9</v>
      </c>
      <c r="D356" s="2" t="s">
        <v>166</v>
      </c>
      <c r="E356" s="3">
        <v>8.1690000000000005</v>
      </c>
      <c r="F356" s="3">
        <v>2.8490000000000002</v>
      </c>
      <c r="G356" s="6">
        <v>6</v>
      </c>
      <c r="H356" s="13">
        <f t="shared" si="10"/>
        <v>5.1282000000000005</v>
      </c>
      <c r="I356" s="13">
        <f t="shared" si="11"/>
        <v>17.094000000000001</v>
      </c>
    </row>
    <row r="357" spans="1:9" x14ac:dyDescent="0.25">
      <c r="A357" s="5">
        <v>354</v>
      </c>
      <c r="B357" s="1" t="s">
        <v>163</v>
      </c>
      <c r="C357" s="1" t="s">
        <v>9</v>
      </c>
      <c r="D357" s="2" t="s">
        <v>120</v>
      </c>
      <c r="E357" s="3">
        <v>185.381</v>
      </c>
      <c r="F357" s="3">
        <v>180.12</v>
      </c>
      <c r="G357" s="6">
        <v>6</v>
      </c>
      <c r="H357" s="13">
        <f t="shared" si="10"/>
        <v>324.21600000000001</v>
      </c>
      <c r="I357" s="13">
        <f t="shared" si="11"/>
        <v>1080.72</v>
      </c>
    </row>
    <row r="358" spans="1:9" x14ac:dyDescent="0.25">
      <c r="A358" s="5">
        <v>355</v>
      </c>
      <c r="B358" s="1" t="s">
        <v>163</v>
      </c>
      <c r="C358" s="1" t="s">
        <v>9</v>
      </c>
      <c r="D358" s="2" t="s">
        <v>13</v>
      </c>
      <c r="E358" s="3">
        <v>180.48699999999999</v>
      </c>
      <c r="F358" s="3">
        <v>180.48699999999999</v>
      </c>
      <c r="G358" s="6">
        <v>6</v>
      </c>
      <c r="H358" s="13">
        <f t="shared" si="10"/>
        <v>324.8766</v>
      </c>
      <c r="I358" s="13">
        <f t="shared" si="11"/>
        <v>1082.922</v>
      </c>
    </row>
    <row r="359" spans="1:9" x14ac:dyDescent="0.25">
      <c r="A359" s="5">
        <v>356</v>
      </c>
      <c r="B359" s="1" t="s">
        <v>163</v>
      </c>
      <c r="C359" s="1" t="s">
        <v>9</v>
      </c>
      <c r="D359" s="2" t="s">
        <v>21</v>
      </c>
      <c r="E359" s="3">
        <v>78.733999999999995</v>
      </c>
      <c r="F359" s="3">
        <v>68.183999999999997</v>
      </c>
      <c r="G359" s="6">
        <v>6</v>
      </c>
      <c r="H359" s="13">
        <f t="shared" si="10"/>
        <v>122.73119999999999</v>
      </c>
      <c r="I359" s="13">
        <f t="shared" si="11"/>
        <v>409.10399999999998</v>
      </c>
    </row>
    <row r="360" spans="1:9" x14ac:dyDescent="0.25">
      <c r="A360" s="5">
        <v>357</v>
      </c>
      <c r="B360" s="1" t="s">
        <v>163</v>
      </c>
      <c r="C360" s="1" t="s">
        <v>9</v>
      </c>
      <c r="D360" s="2" t="s">
        <v>14</v>
      </c>
      <c r="E360" s="3">
        <v>106.303</v>
      </c>
      <c r="F360" s="3">
        <v>106.303</v>
      </c>
      <c r="G360" s="6">
        <v>6</v>
      </c>
      <c r="H360" s="13">
        <f t="shared" si="10"/>
        <v>191.34539999999998</v>
      </c>
      <c r="I360" s="13">
        <f t="shared" si="11"/>
        <v>637.81799999999998</v>
      </c>
    </row>
    <row r="361" spans="1:9" x14ac:dyDescent="0.25">
      <c r="A361" s="5">
        <v>358</v>
      </c>
      <c r="B361" s="1" t="s">
        <v>163</v>
      </c>
      <c r="C361" s="1" t="s">
        <v>9</v>
      </c>
      <c r="D361" s="2" t="s">
        <v>12</v>
      </c>
      <c r="E361" s="3">
        <v>14.12</v>
      </c>
      <c r="F361" s="3">
        <v>14.12</v>
      </c>
      <c r="G361" s="6">
        <v>6</v>
      </c>
      <c r="H361" s="13">
        <f t="shared" si="10"/>
        <v>25.416</v>
      </c>
      <c r="I361" s="13">
        <f t="shared" si="11"/>
        <v>84.72</v>
      </c>
    </row>
    <row r="362" spans="1:9" x14ac:dyDescent="0.25">
      <c r="A362" s="5">
        <v>359</v>
      </c>
      <c r="B362" s="1" t="s">
        <v>163</v>
      </c>
      <c r="C362" s="1" t="s">
        <v>9</v>
      </c>
      <c r="D362" s="2" t="s">
        <v>22</v>
      </c>
      <c r="E362" s="3">
        <v>44.055999999999997</v>
      </c>
      <c r="F362" s="3">
        <v>44.055999999999997</v>
      </c>
      <c r="G362" s="6">
        <v>6</v>
      </c>
      <c r="H362" s="13">
        <f t="shared" si="10"/>
        <v>79.300799999999995</v>
      </c>
      <c r="I362" s="13">
        <f t="shared" si="11"/>
        <v>264.33600000000001</v>
      </c>
    </row>
    <row r="363" spans="1:9" x14ac:dyDescent="0.25">
      <c r="A363" s="5">
        <v>360</v>
      </c>
      <c r="B363" s="1" t="s">
        <v>163</v>
      </c>
      <c r="C363" s="1" t="s">
        <v>9</v>
      </c>
      <c r="D363" s="2" t="s">
        <v>23</v>
      </c>
      <c r="E363" s="3">
        <v>0.245</v>
      </c>
      <c r="F363" s="3">
        <v>0.245</v>
      </c>
      <c r="G363" s="6">
        <v>6</v>
      </c>
      <c r="H363" s="13">
        <f t="shared" si="10"/>
        <v>0.441</v>
      </c>
      <c r="I363" s="13">
        <f t="shared" si="11"/>
        <v>1.47</v>
      </c>
    </row>
    <row r="364" spans="1:9" x14ac:dyDescent="0.25">
      <c r="A364" s="5">
        <v>361</v>
      </c>
      <c r="B364" s="1" t="s">
        <v>163</v>
      </c>
      <c r="C364" s="1" t="s">
        <v>9</v>
      </c>
      <c r="D364" s="2" t="s">
        <v>24</v>
      </c>
      <c r="E364" s="3">
        <v>0.73799999999999999</v>
      </c>
      <c r="F364" s="3">
        <v>0.73799999999999999</v>
      </c>
      <c r="G364" s="6">
        <v>6</v>
      </c>
      <c r="H364" s="13">
        <f t="shared" si="10"/>
        <v>1.3284</v>
      </c>
      <c r="I364" s="13">
        <f t="shared" si="11"/>
        <v>4.4279999999999999</v>
      </c>
    </row>
    <row r="365" spans="1:9" x14ac:dyDescent="0.25">
      <c r="A365" s="5">
        <v>362</v>
      </c>
      <c r="B365" s="1" t="s">
        <v>163</v>
      </c>
      <c r="C365" s="1" t="s">
        <v>9</v>
      </c>
      <c r="D365" s="2" t="s">
        <v>25</v>
      </c>
      <c r="E365" s="3">
        <v>11.45</v>
      </c>
      <c r="F365" s="3">
        <v>11.45</v>
      </c>
      <c r="G365" s="6">
        <v>6</v>
      </c>
      <c r="H365" s="13">
        <f t="shared" si="10"/>
        <v>20.609999999999996</v>
      </c>
      <c r="I365" s="13">
        <f t="shared" si="11"/>
        <v>68.699999999999989</v>
      </c>
    </row>
    <row r="366" spans="1:9" x14ac:dyDescent="0.25">
      <c r="A366" s="5">
        <v>363</v>
      </c>
      <c r="B366" s="1" t="s">
        <v>163</v>
      </c>
      <c r="C366" s="1" t="s">
        <v>9</v>
      </c>
      <c r="D366" s="2" t="s">
        <v>89</v>
      </c>
      <c r="E366" s="3">
        <v>22.986000000000001</v>
      </c>
      <c r="F366" s="3">
        <v>22.986000000000001</v>
      </c>
      <c r="G366" s="6">
        <v>6</v>
      </c>
      <c r="H366" s="13">
        <f t="shared" si="10"/>
        <v>41.3748</v>
      </c>
      <c r="I366" s="13">
        <f t="shared" si="11"/>
        <v>137.916</v>
      </c>
    </row>
    <row r="367" spans="1:9" x14ac:dyDescent="0.25">
      <c r="A367" s="5">
        <v>364</v>
      </c>
      <c r="B367" s="1" t="s">
        <v>163</v>
      </c>
      <c r="C367" s="1" t="s">
        <v>9</v>
      </c>
      <c r="D367" s="2" t="s">
        <v>164</v>
      </c>
      <c r="E367" s="3">
        <v>6.4989999999999997</v>
      </c>
      <c r="F367" s="3">
        <v>6.4989999999999997</v>
      </c>
      <c r="G367" s="6">
        <v>6</v>
      </c>
      <c r="H367" s="13">
        <f t="shared" si="10"/>
        <v>11.6982</v>
      </c>
      <c r="I367" s="13">
        <f t="shared" si="11"/>
        <v>38.994</v>
      </c>
    </row>
    <row r="368" spans="1:9" x14ac:dyDescent="0.25">
      <c r="A368" s="5">
        <v>365</v>
      </c>
      <c r="B368" s="1" t="s">
        <v>163</v>
      </c>
      <c r="C368" s="1" t="s">
        <v>9</v>
      </c>
      <c r="D368" s="2" t="s">
        <v>165</v>
      </c>
      <c r="E368" s="3">
        <v>3.8370000000000002</v>
      </c>
      <c r="F368" s="3">
        <v>3.8370000000000002</v>
      </c>
      <c r="G368" s="6">
        <v>6</v>
      </c>
      <c r="H368" s="13">
        <f t="shared" si="10"/>
        <v>6.9066000000000001</v>
      </c>
      <c r="I368" s="13">
        <f t="shared" si="11"/>
        <v>23.022000000000002</v>
      </c>
    </row>
    <row r="369" spans="1:9" x14ac:dyDescent="0.25">
      <c r="A369" s="5">
        <v>366</v>
      </c>
      <c r="B369" s="1" t="s">
        <v>163</v>
      </c>
      <c r="C369" s="1" t="s">
        <v>9</v>
      </c>
      <c r="D369" s="2" t="s">
        <v>166</v>
      </c>
      <c r="E369" s="3">
        <v>0.112</v>
      </c>
      <c r="F369" s="3">
        <v>0.112</v>
      </c>
      <c r="G369" s="6">
        <v>6</v>
      </c>
      <c r="H369" s="13">
        <f t="shared" si="10"/>
        <v>0.2016</v>
      </c>
      <c r="I369" s="13">
        <f t="shared" si="11"/>
        <v>0.67200000000000004</v>
      </c>
    </row>
    <row r="370" spans="1:9" x14ac:dyDescent="0.25">
      <c r="A370" s="5">
        <v>367</v>
      </c>
      <c r="B370" s="1" t="s">
        <v>163</v>
      </c>
      <c r="C370" s="1" t="s">
        <v>9</v>
      </c>
      <c r="D370" s="2" t="s">
        <v>120</v>
      </c>
      <c r="E370" s="3">
        <v>0.04</v>
      </c>
      <c r="F370" s="3">
        <v>0.04</v>
      </c>
      <c r="G370" s="6">
        <v>6</v>
      </c>
      <c r="H370" s="13">
        <f t="shared" si="10"/>
        <v>7.1999999999999995E-2</v>
      </c>
      <c r="I370" s="13">
        <f t="shared" si="11"/>
        <v>0.24</v>
      </c>
    </row>
    <row r="371" spans="1:9" x14ac:dyDescent="0.25">
      <c r="A371" s="5">
        <v>368</v>
      </c>
      <c r="B371" s="1" t="s">
        <v>163</v>
      </c>
      <c r="C371" s="1" t="s">
        <v>9</v>
      </c>
      <c r="D371" s="2" t="s">
        <v>13</v>
      </c>
      <c r="E371" s="3">
        <v>0.27100000000000002</v>
      </c>
      <c r="F371" s="3">
        <v>0.27100000000000002</v>
      </c>
      <c r="G371" s="6">
        <v>6</v>
      </c>
      <c r="H371" s="13">
        <f t="shared" si="10"/>
        <v>0.48780000000000001</v>
      </c>
      <c r="I371" s="13">
        <f t="shared" si="11"/>
        <v>1.6260000000000001</v>
      </c>
    </row>
    <row r="372" spans="1:9" x14ac:dyDescent="0.25">
      <c r="A372" s="5">
        <v>369</v>
      </c>
      <c r="B372" s="1" t="s">
        <v>163</v>
      </c>
      <c r="C372" s="1" t="s">
        <v>9</v>
      </c>
      <c r="D372" s="2" t="s">
        <v>21</v>
      </c>
      <c r="E372" s="3">
        <v>0.26700000000000002</v>
      </c>
      <c r="F372" s="3">
        <v>0.26700000000000002</v>
      </c>
      <c r="G372" s="6">
        <v>6</v>
      </c>
      <c r="H372" s="13">
        <f t="shared" si="10"/>
        <v>0.48060000000000003</v>
      </c>
      <c r="I372" s="13">
        <f t="shared" si="11"/>
        <v>1.6020000000000001</v>
      </c>
    </row>
    <row r="373" spans="1:9" x14ac:dyDescent="0.25">
      <c r="A373" s="5">
        <v>370</v>
      </c>
      <c r="B373" s="1" t="s">
        <v>163</v>
      </c>
      <c r="C373" s="1" t="s">
        <v>9</v>
      </c>
      <c r="D373" s="2" t="s">
        <v>14</v>
      </c>
      <c r="E373" s="3">
        <v>0.71399999999999997</v>
      </c>
      <c r="F373" s="3">
        <v>0.71399999999999997</v>
      </c>
      <c r="G373" s="7">
        <v>6</v>
      </c>
      <c r="H373" s="13">
        <f t="shared" si="10"/>
        <v>1.2851999999999999</v>
      </c>
      <c r="I373" s="13">
        <f t="shared" si="11"/>
        <v>4.2839999999999998</v>
      </c>
    </row>
    <row r="374" spans="1:9" x14ac:dyDescent="0.25">
      <c r="A374" s="5">
        <v>371</v>
      </c>
      <c r="B374" s="1" t="s">
        <v>163</v>
      </c>
      <c r="C374" s="1" t="s">
        <v>9</v>
      </c>
      <c r="D374" s="2" t="s">
        <v>12</v>
      </c>
      <c r="E374" s="3">
        <v>0.68200000000000005</v>
      </c>
      <c r="F374" s="3">
        <v>0.68200000000000005</v>
      </c>
      <c r="G374" s="6">
        <v>6</v>
      </c>
      <c r="H374" s="13">
        <f t="shared" si="10"/>
        <v>1.2276</v>
      </c>
      <c r="I374" s="13">
        <f t="shared" si="11"/>
        <v>4.0920000000000005</v>
      </c>
    </row>
    <row r="375" spans="1:9" x14ac:dyDescent="0.25">
      <c r="A375" s="5">
        <v>372</v>
      </c>
      <c r="B375" s="1" t="s">
        <v>163</v>
      </c>
      <c r="C375" s="1" t="s">
        <v>9</v>
      </c>
      <c r="D375" s="2" t="s">
        <v>22</v>
      </c>
      <c r="E375" s="3">
        <v>14.441000000000001</v>
      </c>
      <c r="F375" s="3">
        <v>14.441000000000001</v>
      </c>
      <c r="G375" s="6">
        <v>6</v>
      </c>
      <c r="H375" s="13">
        <f t="shared" si="10"/>
        <v>25.9938</v>
      </c>
      <c r="I375" s="13">
        <f t="shared" si="11"/>
        <v>86.646000000000001</v>
      </c>
    </row>
    <row r="376" spans="1:9" x14ac:dyDescent="0.25">
      <c r="A376" s="5">
        <v>373</v>
      </c>
      <c r="B376" s="1" t="s">
        <v>163</v>
      </c>
      <c r="C376" s="1" t="s">
        <v>9</v>
      </c>
      <c r="D376" s="2" t="s">
        <v>23</v>
      </c>
      <c r="E376" s="3">
        <v>5.0369999999999999</v>
      </c>
      <c r="F376" s="3">
        <v>5.0369999999999999</v>
      </c>
      <c r="G376" s="6">
        <v>6</v>
      </c>
      <c r="H376" s="13">
        <f t="shared" si="10"/>
        <v>9.0665999999999993</v>
      </c>
      <c r="I376" s="13">
        <f t="shared" si="11"/>
        <v>30.222000000000001</v>
      </c>
    </row>
    <row r="377" spans="1:9" x14ac:dyDescent="0.25">
      <c r="A377" s="5">
        <v>374</v>
      </c>
      <c r="B377" s="1" t="s">
        <v>163</v>
      </c>
      <c r="C377" s="1" t="s">
        <v>9</v>
      </c>
      <c r="D377" s="2" t="s">
        <v>24</v>
      </c>
      <c r="E377" s="3">
        <v>1.7729999999999999</v>
      </c>
      <c r="F377" s="3">
        <v>1.7729999999999999</v>
      </c>
      <c r="G377" s="6">
        <v>6</v>
      </c>
      <c r="H377" s="13">
        <f t="shared" si="10"/>
        <v>3.1913999999999998</v>
      </c>
      <c r="I377" s="13">
        <f t="shared" si="11"/>
        <v>10.638</v>
      </c>
    </row>
    <row r="378" spans="1:9" x14ac:dyDescent="0.25">
      <c r="A378" s="5">
        <v>375</v>
      </c>
      <c r="B378" s="1" t="s">
        <v>168</v>
      </c>
      <c r="C378" s="1" t="s">
        <v>9</v>
      </c>
      <c r="D378" s="2" t="s">
        <v>169</v>
      </c>
      <c r="E378" s="3">
        <v>441.24099999999999</v>
      </c>
      <c r="F378" s="3" t="s">
        <v>414</v>
      </c>
      <c r="G378" s="6">
        <v>6</v>
      </c>
      <c r="H378" s="13">
        <f t="shared" si="10"/>
        <v>794.23379999999997</v>
      </c>
      <c r="I378" s="13">
        <f t="shared" si="11"/>
        <v>2647.4459999999999</v>
      </c>
    </row>
    <row r="379" spans="1:9" x14ac:dyDescent="0.25">
      <c r="A379" s="5">
        <v>376</v>
      </c>
      <c r="B379" s="1" t="s">
        <v>168</v>
      </c>
      <c r="C379" s="1" t="s">
        <v>9</v>
      </c>
      <c r="D379" s="2" t="s">
        <v>170</v>
      </c>
      <c r="E379" s="3">
        <v>12.584</v>
      </c>
      <c r="F379" s="3" t="s">
        <v>413</v>
      </c>
      <c r="G379" s="6">
        <v>6</v>
      </c>
      <c r="H379" s="13">
        <f t="shared" si="10"/>
        <v>22.651199999999996</v>
      </c>
      <c r="I379" s="13">
        <f t="shared" si="11"/>
        <v>75.503999999999991</v>
      </c>
    </row>
    <row r="380" spans="1:9" x14ac:dyDescent="0.25">
      <c r="A380" s="5">
        <v>377</v>
      </c>
      <c r="B380" s="1" t="s">
        <v>168</v>
      </c>
      <c r="C380" s="1" t="s">
        <v>9</v>
      </c>
      <c r="D380" s="2" t="s">
        <v>171</v>
      </c>
      <c r="E380" s="3">
        <v>2.88</v>
      </c>
      <c r="F380" s="3" t="s">
        <v>412</v>
      </c>
      <c r="G380" s="6">
        <v>6</v>
      </c>
      <c r="H380" s="13">
        <f t="shared" si="10"/>
        <v>5.1840000000000002</v>
      </c>
      <c r="I380" s="13">
        <f t="shared" si="11"/>
        <v>17.28</v>
      </c>
    </row>
    <row r="381" spans="1:9" x14ac:dyDescent="0.25">
      <c r="A381" s="5">
        <v>378</v>
      </c>
      <c r="B381" s="1" t="s">
        <v>168</v>
      </c>
      <c r="C381" s="1" t="s">
        <v>9</v>
      </c>
      <c r="D381" s="2" t="s">
        <v>173</v>
      </c>
      <c r="E381" s="3">
        <v>127.619</v>
      </c>
      <c r="F381" s="3" t="s">
        <v>411</v>
      </c>
      <c r="G381" s="6">
        <v>6</v>
      </c>
      <c r="H381" s="13">
        <f t="shared" si="10"/>
        <v>229.71419999999998</v>
      </c>
      <c r="I381" s="13">
        <f t="shared" si="11"/>
        <v>765.71399999999994</v>
      </c>
    </row>
    <row r="382" spans="1:9" x14ac:dyDescent="0.25">
      <c r="A382" s="5">
        <v>379</v>
      </c>
      <c r="B382" s="1" t="s">
        <v>168</v>
      </c>
      <c r="C382" s="1" t="s">
        <v>9</v>
      </c>
      <c r="D382" s="2" t="s">
        <v>10</v>
      </c>
      <c r="E382" s="3">
        <v>9.8829999999999991</v>
      </c>
      <c r="F382" s="3" t="s">
        <v>410</v>
      </c>
      <c r="G382" s="6">
        <v>6</v>
      </c>
      <c r="H382" s="13">
        <f t="shared" si="10"/>
        <v>17.789399999999997</v>
      </c>
      <c r="I382" s="13">
        <f t="shared" si="11"/>
        <v>59.297999999999995</v>
      </c>
    </row>
    <row r="383" spans="1:9" x14ac:dyDescent="0.25">
      <c r="A383" s="5">
        <v>380</v>
      </c>
      <c r="B383" s="1" t="s">
        <v>168</v>
      </c>
      <c r="C383" s="1" t="s">
        <v>9</v>
      </c>
      <c r="D383" s="2" t="s">
        <v>174</v>
      </c>
      <c r="E383" s="3">
        <v>10.414999999999999</v>
      </c>
      <c r="F383" s="3" t="s">
        <v>409</v>
      </c>
      <c r="G383" s="6">
        <v>6</v>
      </c>
      <c r="H383" s="13">
        <f t="shared" si="10"/>
        <v>18.746999999999996</v>
      </c>
      <c r="I383" s="13">
        <f t="shared" si="11"/>
        <v>62.489999999999995</v>
      </c>
    </row>
    <row r="384" spans="1:9" x14ac:dyDescent="0.25">
      <c r="A384" s="5">
        <v>381</v>
      </c>
      <c r="B384" s="1" t="s">
        <v>168</v>
      </c>
      <c r="C384" s="1" t="s">
        <v>9</v>
      </c>
      <c r="D384" s="2" t="s">
        <v>165</v>
      </c>
      <c r="E384" s="3">
        <v>36.152999999999999</v>
      </c>
      <c r="F384" s="3" t="s">
        <v>408</v>
      </c>
      <c r="G384" s="6">
        <v>6</v>
      </c>
      <c r="H384" s="13">
        <f t="shared" si="10"/>
        <v>65.075400000000002</v>
      </c>
      <c r="I384" s="13">
        <f t="shared" si="11"/>
        <v>216.91800000000001</v>
      </c>
    </row>
    <row r="385" spans="1:9" x14ac:dyDescent="0.25">
      <c r="A385" s="5">
        <v>382</v>
      </c>
      <c r="B385" s="1" t="s">
        <v>168</v>
      </c>
      <c r="C385" s="1" t="s">
        <v>9</v>
      </c>
      <c r="D385" s="2" t="s">
        <v>120</v>
      </c>
      <c r="E385" s="3">
        <v>25.102</v>
      </c>
      <c r="F385" s="3" t="s">
        <v>407</v>
      </c>
      <c r="G385" s="6">
        <v>6</v>
      </c>
      <c r="H385" s="13">
        <f t="shared" si="10"/>
        <v>45.183599999999998</v>
      </c>
      <c r="I385" s="13">
        <f t="shared" si="11"/>
        <v>150.61199999999999</v>
      </c>
    </row>
    <row r="386" spans="1:9" x14ac:dyDescent="0.25">
      <c r="A386" s="5">
        <v>383</v>
      </c>
      <c r="B386" s="1" t="s">
        <v>168</v>
      </c>
      <c r="C386" s="1" t="s">
        <v>9</v>
      </c>
      <c r="D386" s="2" t="s">
        <v>21</v>
      </c>
      <c r="E386" s="3">
        <v>8.1890000000000001</v>
      </c>
      <c r="F386" s="3" t="s">
        <v>406</v>
      </c>
      <c r="G386" s="6">
        <v>6</v>
      </c>
      <c r="H386" s="13">
        <f t="shared" si="10"/>
        <v>14.7402</v>
      </c>
      <c r="I386" s="13">
        <f t="shared" si="11"/>
        <v>49.134</v>
      </c>
    </row>
    <row r="387" spans="1:9" x14ac:dyDescent="0.25">
      <c r="A387" s="5">
        <v>384</v>
      </c>
      <c r="B387" s="1" t="s">
        <v>168</v>
      </c>
      <c r="C387" s="1" t="s">
        <v>9</v>
      </c>
      <c r="D387" s="2" t="s">
        <v>22</v>
      </c>
      <c r="E387" s="3">
        <v>106.651</v>
      </c>
      <c r="F387" s="3" t="s">
        <v>405</v>
      </c>
      <c r="G387" s="6">
        <v>6</v>
      </c>
      <c r="H387" s="13">
        <f t="shared" si="10"/>
        <v>191.97179999999997</v>
      </c>
      <c r="I387" s="13">
        <f t="shared" si="11"/>
        <v>639.90599999999995</v>
      </c>
    </row>
    <row r="388" spans="1:9" x14ac:dyDescent="0.25">
      <c r="A388" s="5">
        <v>385</v>
      </c>
      <c r="B388" s="1" t="s">
        <v>168</v>
      </c>
      <c r="C388" s="1" t="s">
        <v>9</v>
      </c>
      <c r="D388" s="2" t="s">
        <v>23</v>
      </c>
      <c r="E388" s="3">
        <v>63.213999999999999</v>
      </c>
      <c r="F388" s="3" t="s">
        <v>404</v>
      </c>
      <c r="G388" s="6">
        <v>6</v>
      </c>
      <c r="H388" s="13">
        <f t="shared" si="10"/>
        <v>113.78519999999999</v>
      </c>
      <c r="I388" s="13">
        <f t="shared" si="11"/>
        <v>379.28399999999999</v>
      </c>
    </row>
    <row r="389" spans="1:9" x14ac:dyDescent="0.25">
      <c r="A389" s="5">
        <v>386</v>
      </c>
      <c r="B389" s="1" t="s">
        <v>168</v>
      </c>
      <c r="C389" s="1" t="s">
        <v>9</v>
      </c>
      <c r="D389" s="2" t="s">
        <v>88</v>
      </c>
      <c r="E389" s="3">
        <v>155.072</v>
      </c>
      <c r="F389" s="3" t="s">
        <v>403</v>
      </c>
      <c r="G389" s="6">
        <v>6</v>
      </c>
      <c r="H389" s="13">
        <f t="shared" ref="H389:H452" si="12">I389*30%</f>
        <v>279.12959999999998</v>
      </c>
      <c r="I389" s="13">
        <f t="shared" ref="I389:I452" si="13">F389*G389</f>
        <v>930.43200000000002</v>
      </c>
    </row>
    <row r="390" spans="1:9" x14ac:dyDescent="0.25">
      <c r="A390" s="5">
        <v>387</v>
      </c>
      <c r="B390" s="1" t="s">
        <v>168</v>
      </c>
      <c r="C390" s="1" t="s">
        <v>9</v>
      </c>
      <c r="D390" s="2" t="s">
        <v>90</v>
      </c>
      <c r="E390" s="3">
        <v>126.575</v>
      </c>
      <c r="F390" s="3" t="s">
        <v>402</v>
      </c>
      <c r="G390" s="6">
        <v>6</v>
      </c>
      <c r="H390" s="13">
        <f t="shared" si="12"/>
        <v>227.83500000000001</v>
      </c>
      <c r="I390" s="13">
        <f t="shared" si="13"/>
        <v>759.45</v>
      </c>
    </row>
    <row r="391" spans="1:9" x14ac:dyDescent="0.25">
      <c r="A391" s="5">
        <v>388</v>
      </c>
      <c r="B391" s="1" t="s">
        <v>168</v>
      </c>
      <c r="C391" s="1" t="s">
        <v>9</v>
      </c>
      <c r="D391" s="2" t="s">
        <v>26</v>
      </c>
      <c r="E391" s="3">
        <v>343.27199999999999</v>
      </c>
      <c r="F391" s="3" t="s">
        <v>401</v>
      </c>
      <c r="G391" s="6">
        <v>6</v>
      </c>
      <c r="H391" s="13">
        <f t="shared" si="12"/>
        <v>617.88959999999997</v>
      </c>
      <c r="I391" s="13">
        <f t="shared" si="13"/>
        <v>2059.6320000000001</v>
      </c>
    </row>
    <row r="392" spans="1:9" x14ac:dyDescent="0.25">
      <c r="A392" s="5">
        <v>389</v>
      </c>
      <c r="B392" s="1" t="s">
        <v>168</v>
      </c>
      <c r="C392" s="1" t="s">
        <v>9</v>
      </c>
      <c r="D392" s="2" t="s">
        <v>137</v>
      </c>
      <c r="E392" s="3">
        <v>70.42</v>
      </c>
      <c r="F392" s="3" t="s">
        <v>400</v>
      </c>
      <c r="G392" s="6">
        <v>6</v>
      </c>
      <c r="H392" s="13">
        <f t="shared" si="12"/>
        <v>126.75599999999999</v>
      </c>
      <c r="I392" s="13">
        <f t="shared" si="13"/>
        <v>422.52</v>
      </c>
    </row>
    <row r="393" spans="1:9" x14ac:dyDescent="0.25">
      <c r="A393" s="5">
        <v>390</v>
      </c>
      <c r="B393" s="1" t="s">
        <v>168</v>
      </c>
      <c r="C393" s="1" t="s">
        <v>9</v>
      </c>
      <c r="D393" s="2" t="s">
        <v>92</v>
      </c>
      <c r="E393" s="3">
        <v>280.24700000000001</v>
      </c>
      <c r="F393" s="3" t="s">
        <v>399</v>
      </c>
      <c r="G393" s="6">
        <v>6</v>
      </c>
      <c r="H393" s="13">
        <f t="shared" si="12"/>
        <v>504.44459999999998</v>
      </c>
      <c r="I393" s="13">
        <f t="shared" si="13"/>
        <v>1681.482</v>
      </c>
    </row>
    <row r="394" spans="1:9" x14ac:dyDescent="0.25">
      <c r="A394" s="5">
        <v>391</v>
      </c>
      <c r="B394" s="1" t="s">
        <v>168</v>
      </c>
      <c r="C394" s="1" t="s">
        <v>9</v>
      </c>
      <c r="D394" s="2" t="s">
        <v>94</v>
      </c>
      <c r="E394" s="3">
        <v>9.6219999999999999</v>
      </c>
      <c r="F394" s="3" t="s">
        <v>398</v>
      </c>
      <c r="G394" s="6">
        <v>6</v>
      </c>
      <c r="H394" s="13">
        <f t="shared" si="12"/>
        <v>17.319599999999998</v>
      </c>
      <c r="I394" s="13">
        <f t="shared" si="13"/>
        <v>57.731999999999999</v>
      </c>
    </row>
    <row r="395" spans="1:9" x14ac:dyDescent="0.25">
      <c r="A395" s="5">
        <v>392</v>
      </c>
      <c r="B395" s="1" t="s">
        <v>168</v>
      </c>
      <c r="C395" s="1" t="s">
        <v>9</v>
      </c>
      <c r="D395" s="2" t="s">
        <v>175</v>
      </c>
      <c r="E395" s="3">
        <v>30.387</v>
      </c>
      <c r="F395" s="3" t="s">
        <v>397</v>
      </c>
      <c r="G395" s="6">
        <v>6</v>
      </c>
      <c r="H395" s="13">
        <f t="shared" si="12"/>
        <v>54.696599999999997</v>
      </c>
      <c r="I395" s="13">
        <f t="shared" si="13"/>
        <v>182.322</v>
      </c>
    </row>
    <row r="396" spans="1:9" x14ac:dyDescent="0.25">
      <c r="A396" s="5">
        <v>393</v>
      </c>
      <c r="B396" s="1" t="s">
        <v>168</v>
      </c>
      <c r="C396" s="1" t="s">
        <v>9</v>
      </c>
      <c r="D396" s="2" t="s">
        <v>176</v>
      </c>
      <c r="E396" s="3">
        <v>46.786999999999999</v>
      </c>
      <c r="F396" s="3" t="s">
        <v>396</v>
      </c>
      <c r="G396" s="6">
        <v>6</v>
      </c>
      <c r="H396" s="13">
        <f t="shared" si="12"/>
        <v>84.216599999999985</v>
      </c>
      <c r="I396" s="13">
        <f t="shared" si="13"/>
        <v>280.72199999999998</v>
      </c>
    </row>
    <row r="397" spans="1:9" x14ac:dyDescent="0.25">
      <c r="A397" s="5">
        <v>394</v>
      </c>
      <c r="B397" s="1" t="s">
        <v>168</v>
      </c>
      <c r="C397" s="1" t="s">
        <v>9</v>
      </c>
      <c r="D397" s="2" t="s">
        <v>177</v>
      </c>
      <c r="E397" s="3">
        <v>30.542999999999999</v>
      </c>
      <c r="F397" s="3" t="s">
        <v>395</v>
      </c>
      <c r="G397" s="6">
        <v>6</v>
      </c>
      <c r="H397" s="13">
        <f t="shared" si="12"/>
        <v>54.977399999999996</v>
      </c>
      <c r="I397" s="13">
        <f t="shared" si="13"/>
        <v>183.25799999999998</v>
      </c>
    </row>
    <row r="398" spans="1:9" x14ac:dyDescent="0.25">
      <c r="A398" s="5">
        <v>395</v>
      </c>
      <c r="B398" s="1" t="s">
        <v>168</v>
      </c>
      <c r="C398" s="1" t="s">
        <v>9</v>
      </c>
      <c r="D398" s="2" t="s">
        <v>178</v>
      </c>
      <c r="E398" s="3">
        <v>20.372</v>
      </c>
      <c r="F398" s="3" t="s">
        <v>394</v>
      </c>
      <c r="G398" s="6">
        <v>6</v>
      </c>
      <c r="H398" s="13">
        <f t="shared" si="12"/>
        <v>36.669599999999996</v>
      </c>
      <c r="I398" s="13">
        <f t="shared" si="13"/>
        <v>122.232</v>
      </c>
    </row>
    <row r="399" spans="1:9" x14ac:dyDescent="0.25">
      <c r="A399" s="5">
        <v>396</v>
      </c>
      <c r="B399" s="1" t="s">
        <v>168</v>
      </c>
      <c r="C399" s="1" t="s">
        <v>9</v>
      </c>
      <c r="D399" s="2" t="s">
        <v>179</v>
      </c>
      <c r="E399" s="3">
        <v>25.635000000000002</v>
      </c>
      <c r="F399" s="3" t="s">
        <v>393</v>
      </c>
      <c r="G399" s="6">
        <v>6</v>
      </c>
      <c r="H399" s="13">
        <f t="shared" si="12"/>
        <v>46.143000000000001</v>
      </c>
      <c r="I399" s="13">
        <f t="shared" si="13"/>
        <v>153.81</v>
      </c>
    </row>
    <row r="400" spans="1:9" x14ac:dyDescent="0.25">
      <c r="A400" s="5">
        <v>397</v>
      </c>
      <c r="B400" s="1" t="s">
        <v>168</v>
      </c>
      <c r="C400" s="1" t="s">
        <v>9</v>
      </c>
      <c r="D400" s="2" t="s">
        <v>194</v>
      </c>
      <c r="E400" s="3">
        <v>2.1120000000000001</v>
      </c>
      <c r="F400" s="3" t="s">
        <v>392</v>
      </c>
      <c r="G400" s="6">
        <v>6</v>
      </c>
      <c r="H400" s="13">
        <f t="shared" si="12"/>
        <v>3.8016000000000001</v>
      </c>
      <c r="I400" s="13">
        <f t="shared" si="13"/>
        <v>12.672000000000001</v>
      </c>
    </row>
    <row r="401" spans="1:9" x14ac:dyDescent="0.25">
      <c r="A401" s="5">
        <v>398</v>
      </c>
      <c r="B401" s="1" t="s">
        <v>168</v>
      </c>
      <c r="C401" s="1" t="s">
        <v>9</v>
      </c>
      <c r="D401" s="2" t="s">
        <v>172</v>
      </c>
      <c r="E401" s="3">
        <v>4.1100000000000003</v>
      </c>
      <c r="F401" s="3" t="s">
        <v>391</v>
      </c>
      <c r="G401" s="6">
        <v>6</v>
      </c>
      <c r="H401" s="13">
        <f t="shared" si="12"/>
        <v>7.3980000000000006</v>
      </c>
      <c r="I401" s="13">
        <f t="shared" si="13"/>
        <v>24.660000000000004</v>
      </c>
    </row>
    <row r="402" spans="1:9" x14ac:dyDescent="0.25">
      <c r="A402" s="5">
        <v>399</v>
      </c>
      <c r="B402" s="1" t="s">
        <v>415</v>
      </c>
      <c r="C402" s="1" t="s">
        <v>9</v>
      </c>
      <c r="D402" s="2" t="s">
        <v>70</v>
      </c>
      <c r="E402" s="3">
        <v>173.869</v>
      </c>
      <c r="F402" s="3">
        <v>131.869</v>
      </c>
      <c r="G402" s="6">
        <v>6</v>
      </c>
      <c r="H402" s="13">
        <f t="shared" si="12"/>
        <v>237.36419999999998</v>
      </c>
      <c r="I402" s="13">
        <f t="shared" si="13"/>
        <v>791.21399999999994</v>
      </c>
    </row>
    <row r="403" spans="1:9" x14ac:dyDescent="0.25">
      <c r="A403" s="5">
        <v>400</v>
      </c>
      <c r="B403" s="1" t="s">
        <v>415</v>
      </c>
      <c r="C403" s="1" t="s">
        <v>9</v>
      </c>
      <c r="D403" s="2" t="s">
        <v>416</v>
      </c>
      <c r="E403" s="3">
        <v>0.56499999999999995</v>
      </c>
      <c r="F403" s="3" t="s">
        <v>441</v>
      </c>
      <c r="G403" s="6">
        <v>6</v>
      </c>
      <c r="H403" s="13">
        <f t="shared" si="12"/>
        <v>1.0169999999999999</v>
      </c>
      <c r="I403" s="13">
        <f t="shared" si="13"/>
        <v>3.3899999999999997</v>
      </c>
    </row>
    <row r="404" spans="1:9" x14ac:dyDescent="0.25">
      <c r="A404" s="5">
        <v>401</v>
      </c>
      <c r="B404" s="1" t="s">
        <v>415</v>
      </c>
      <c r="C404" s="1" t="s">
        <v>9</v>
      </c>
      <c r="D404" s="2" t="s">
        <v>417</v>
      </c>
      <c r="E404" s="3">
        <v>7.7910000000000004</v>
      </c>
      <c r="F404" s="3" t="s">
        <v>442</v>
      </c>
      <c r="G404" s="6">
        <v>6</v>
      </c>
      <c r="H404" s="13">
        <f t="shared" si="12"/>
        <v>14.0238</v>
      </c>
      <c r="I404" s="13">
        <f t="shared" si="13"/>
        <v>46.746000000000002</v>
      </c>
    </row>
    <row r="405" spans="1:9" x14ac:dyDescent="0.25">
      <c r="A405" s="5">
        <v>402</v>
      </c>
      <c r="B405" s="1" t="s">
        <v>415</v>
      </c>
      <c r="C405" s="1" t="s">
        <v>9</v>
      </c>
      <c r="D405" s="2" t="s">
        <v>418</v>
      </c>
      <c r="E405" s="3">
        <v>2.99</v>
      </c>
      <c r="F405" s="3" t="s">
        <v>443</v>
      </c>
      <c r="G405" s="6">
        <v>6</v>
      </c>
      <c r="H405" s="13">
        <f t="shared" si="12"/>
        <v>5.3820000000000006</v>
      </c>
      <c r="I405" s="13">
        <f t="shared" si="13"/>
        <v>17.940000000000001</v>
      </c>
    </row>
    <row r="406" spans="1:9" x14ac:dyDescent="0.25">
      <c r="A406" s="5">
        <v>403</v>
      </c>
      <c r="B406" s="1" t="s">
        <v>415</v>
      </c>
      <c r="C406" s="1" t="s">
        <v>9</v>
      </c>
      <c r="D406" s="2" t="s">
        <v>419</v>
      </c>
      <c r="E406" s="3">
        <v>5.0069999999999997</v>
      </c>
      <c r="F406" s="3" t="s">
        <v>444</v>
      </c>
      <c r="G406" s="6">
        <v>6</v>
      </c>
      <c r="H406" s="13">
        <f t="shared" si="12"/>
        <v>9.0125999999999991</v>
      </c>
      <c r="I406" s="13">
        <f t="shared" si="13"/>
        <v>30.041999999999998</v>
      </c>
    </row>
    <row r="407" spans="1:9" x14ac:dyDescent="0.25">
      <c r="A407" s="5">
        <v>404</v>
      </c>
      <c r="B407" s="1" t="s">
        <v>415</v>
      </c>
      <c r="C407" s="1" t="s">
        <v>9</v>
      </c>
      <c r="D407" s="2" t="s">
        <v>420</v>
      </c>
      <c r="E407" s="3">
        <v>348.70499999999998</v>
      </c>
      <c r="F407" s="3" t="s">
        <v>440</v>
      </c>
      <c r="G407" s="6">
        <v>6</v>
      </c>
      <c r="H407" s="13">
        <f t="shared" si="12"/>
        <v>514.26900000000001</v>
      </c>
      <c r="I407" s="13">
        <f t="shared" si="13"/>
        <v>1714.23</v>
      </c>
    </row>
    <row r="408" spans="1:9" x14ac:dyDescent="0.25">
      <c r="A408" s="5">
        <v>405</v>
      </c>
      <c r="B408" s="1" t="s">
        <v>415</v>
      </c>
      <c r="C408" s="1" t="s">
        <v>9</v>
      </c>
      <c r="D408" s="2" t="s">
        <v>51</v>
      </c>
      <c r="E408" s="3">
        <v>164.881</v>
      </c>
      <c r="F408" s="3">
        <v>152.881</v>
      </c>
      <c r="G408" s="6">
        <v>6</v>
      </c>
      <c r="H408" s="13">
        <f t="shared" si="12"/>
        <v>275.18580000000003</v>
      </c>
      <c r="I408" s="13">
        <f t="shared" si="13"/>
        <v>917.28600000000006</v>
      </c>
    </row>
    <row r="409" spans="1:9" x14ac:dyDescent="0.25">
      <c r="A409" s="5">
        <v>406</v>
      </c>
      <c r="B409" s="1" t="s">
        <v>415</v>
      </c>
      <c r="C409" s="1" t="s">
        <v>9</v>
      </c>
      <c r="D409" s="2" t="s">
        <v>421</v>
      </c>
      <c r="E409" s="3">
        <v>8.8209999999999997</v>
      </c>
      <c r="F409" s="3" t="s">
        <v>445</v>
      </c>
      <c r="G409" s="6">
        <v>6</v>
      </c>
      <c r="H409" s="13">
        <f t="shared" si="12"/>
        <v>15.877800000000001</v>
      </c>
      <c r="I409" s="13">
        <f t="shared" si="13"/>
        <v>52.926000000000002</v>
      </c>
    </row>
    <row r="410" spans="1:9" x14ac:dyDescent="0.25">
      <c r="A410" s="5">
        <v>407</v>
      </c>
      <c r="B410" s="1" t="s">
        <v>415</v>
      </c>
      <c r="C410" s="1" t="s">
        <v>9</v>
      </c>
      <c r="D410" s="2" t="s">
        <v>422</v>
      </c>
      <c r="E410" s="3">
        <v>7.0359999999999996</v>
      </c>
      <c r="F410" s="3" t="s">
        <v>446</v>
      </c>
      <c r="G410" s="6">
        <v>6</v>
      </c>
      <c r="H410" s="13">
        <f t="shared" si="12"/>
        <v>12.664799999999998</v>
      </c>
      <c r="I410" s="13">
        <f t="shared" si="13"/>
        <v>42.215999999999994</v>
      </c>
    </row>
    <row r="411" spans="1:9" x14ac:dyDescent="0.25">
      <c r="A411" s="5">
        <v>408</v>
      </c>
      <c r="B411" s="1" t="s">
        <v>415</v>
      </c>
      <c r="C411" s="1" t="s">
        <v>9</v>
      </c>
      <c r="D411" s="2" t="s">
        <v>423</v>
      </c>
      <c r="E411" s="3">
        <v>9.9179999999999993</v>
      </c>
      <c r="F411" s="3" t="s">
        <v>447</v>
      </c>
      <c r="G411" s="6">
        <v>6</v>
      </c>
      <c r="H411" s="13">
        <f t="shared" si="12"/>
        <v>17.852399999999999</v>
      </c>
      <c r="I411" s="13">
        <f t="shared" si="13"/>
        <v>59.507999999999996</v>
      </c>
    </row>
    <row r="412" spans="1:9" x14ac:dyDescent="0.25">
      <c r="A412" s="5">
        <v>409</v>
      </c>
      <c r="B412" s="1" t="s">
        <v>415</v>
      </c>
      <c r="C412" s="1" t="s">
        <v>9</v>
      </c>
      <c r="D412" s="2" t="s">
        <v>423</v>
      </c>
      <c r="E412" s="3">
        <v>0.39700000000000002</v>
      </c>
      <c r="F412" s="3" t="s">
        <v>448</v>
      </c>
      <c r="G412" s="6">
        <v>6</v>
      </c>
      <c r="H412" s="13">
        <f t="shared" si="12"/>
        <v>0.71460000000000001</v>
      </c>
      <c r="I412" s="13">
        <f t="shared" si="13"/>
        <v>2.3820000000000001</v>
      </c>
    </row>
    <row r="413" spans="1:9" x14ac:dyDescent="0.25">
      <c r="A413" s="5">
        <v>410</v>
      </c>
      <c r="B413" s="1" t="s">
        <v>415</v>
      </c>
      <c r="C413" s="1" t="s">
        <v>9</v>
      </c>
      <c r="D413" s="2" t="s">
        <v>58</v>
      </c>
      <c r="E413" s="3">
        <v>103.374</v>
      </c>
      <c r="F413" s="3" t="s">
        <v>449</v>
      </c>
      <c r="G413" s="6">
        <v>6</v>
      </c>
      <c r="H413" s="13">
        <f t="shared" si="12"/>
        <v>186.07319999999996</v>
      </c>
      <c r="I413" s="13">
        <f t="shared" si="13"/>
        <v>620.24399999999991</v>
      </c>
    </row>
    <row r="414" spans="1:9" x14ac:dyDescent="0.25">
      <c r="A414" s="5">
        <v>411</v>
      </c>
      <c r="B414" s="1" t="s">
        <v>415</v>
      </c>
      <c r="C414" s="1" t="s">
        <v>9</v>
      </c>
      <c r="D414" s="2" t="s">
        <v>424</v>
      </c>
      <c r="E414" s="3">
        <v>5.9589999999999996</v>
      </c>
      <c r="F414" s="3" t="s">
        <v>450</v>
      </c>
      <c r="G414" s="6">
        <v>6</v>
      </c>
      <c r="H414" s="13">
        <f t="shared" si="12"/>
        <v>10.726199999999999</v>
      </c>
      <c r="I414" s="13">
        <f t="shared" si="13"/>
        <v>35.753999999999998</v>
      </c>
    </row>
    <row r="415" spans="1:9" x14ac:dyDescent="0.25">
      <c r="A415" s="5">
        <v>412</v>
      </c>
      <c r="B415" s="1" t="s">
        <v>415</v>
      </c>
      <c r="C415" s="1" t="s">
        <v>9</v>
      </c>
      <c r="D415" s="2" t="s">
        <v>425</v>
      </c>
      <c r="E415" s="3">
        <v>0.74399999999999999</v>
      </c>
      <c r="F415" s="3" t="s">
        <v>451</v>
      </c>
      <c r="G415" s="6">
        <v>6</v>
      </c>
      <c r="H415" s="13">
        <f t="shared" si="12"/>
        <v>1.3392000000000002</v>
      </c>
      <c r="I415" s="13">
        <f t="shared" si="13"/>
        <v>4.4640000000000004</v>
      </c>
    </row>
    <row r="416" spans="1:9" x14ac:dyDescent="0.25">
      <c r="A416" s="5">
        <v>413</v>
      </c>
      <c r="B416" s="1" t="s">
        <v>415</v>
      </c>
      <c r="C416" s="1" t="s">
        <v>9</v>
      </c>
      <c r="D416" s="2" t="s">
        <v>426</v>
      </c>
      <c r="E416" s="3">
        <v>23.423999999999999</v>
      </c>
      <c r="F416" s="3" t="s">
        <v>452</v>
      </c>
      <c r="G416" s="6">
        <v>6</v>
      </c>
      <c r="H416" s="13">
        <f t="shared" si="12"/>
        <v>42.163199999999996</v>
      </c>
      <c r="I416" s="13">
        <f t="shared" si="13"/>
        <v>140.54399999999998</v>
      </c>
    </row>
    <row r="417" spans="1:9" x14ac:dyDescent="0.25">
      <c r="A417" s="5">
        <v>414</v>
      </c>
      <c r="B417" s="1" t="s">
        <v>415</v>
      </c>
      <c r="C417" s="1" t="s">
        <v>9</v>
      </c>
      <c r="D417" s="2" t="s">
        <v>427</v>
      </c>
      <c r="E417" s="3">
        <v>11.554</v>
      </c>
      <c r="F417" s="3" t="s">
        <v>270</v>
      </c>
      <c r="G417" s="6">
        <v>6</v>
      </c>
      <c r="H417" s="13">
        <f t="shared" si="12"/>
        <v>20.7972</v>
      </c>
      <c r="I417" s="13">
        <f t="shared" si="13"/>
        <v>69.323999999999998</v>
      </c>
    </row>
    <row r="418" spans="1:9" x14ac:dyDescent="0.25">
      <c r="A418" s="5">
        <v>415</v>
      </c>
      <c r="B418" s="1" t="s">
        <v>415</v>
      </c>
      <c r="C418" s="1" t="s">
        <v>9</v>
      </c>
      <c r="D418" s="2" t="s">
        <v>428</v>
      </c>
      <c r="E418" s="3">
        <v>11.768000000000001</v>
      </c>
      <c r="F418" s="3" t="s">
        <v>453</v>
      </c>
      <c r="G418" s="6">
        <v>6</v>
      </c>
      <c r="H418" s="13">
        <f t="shared" si="12"/>
        <v>21.182400000000001</v>
      </c>
      <c r="I418" s="13">
        <f t="shared" si="13"/>
        <v>70.608000000000004</v>
      </c>
    </row>
    <row r="419" spans="1:9" x14ac:dyDescent="0.25">
      <c r="A419" s="5">
        <v>416</v>
      </c>
      <c r="B419" s="1" t="s">
        <v>415</v>
      </c>
      <c r="C419" s="1" t="s">
        <v>9</v>
      </c>
      <c r="D419" s="2" t="s">
        <v>62</v>
      </c>
      <c r="E419" s="3">
        <v>197.16</v>
      </c>
      <c r="F419" s="3" t="s">
        <v>454</v>
      </c>
      <c r="G419" s="6">
        <v>6</v>
      </c>
      <c r="H419" s="13">
        <f t="shared" si="12"/>
        <v>354.88799999999998</v>
      </c>
      <c r="I419" s="13">
        <f t="shared" si="13"/>
        <v>1182.96</v>
      </c>
    </row>
    <row r="420" spans="1:9" x14ac:dyDescent="0.25">
      <c r="A420" s="5">
        <v>417</v>
      </c>
      <c r="B420" s="1" t="s">
        <v>415</v>
      </c>
      <c r="C420" s="1" t="s">
        <v>9</v>
      </c>
      <c r="D420" s="2" t="s">
        <v>429</v>
      </c>
      <c r="E420" s="3">
        <v>18.396999999999998</v>
      </c>
      <c r="F420" s="3" t="s">
        <v>455</v>
      </c>
      <c r="G420" s="6">
        <v>6</v>
      </c>
      <c r="H420" s="13">
        <f t="shared" si="12"/>
        <v>33.114599999999996</v>
      </c>
      <c r="I420" s="13">
        <f t="shared" si="13"/>
        <v>110.38199999999999</v>
      </c>
    </row>
    <row r="421" spans="1:9" x14ac:dyDescent="0.25">
      <c r="A421" s="5">
        <v>418</v>
      </c>
      <c r="B421" s="1" t="s">
        <v>415</v>
      </c>
      <c r="C421" s="1" t="s">
        <v>9</v>
      </c>
      <c r="D421" s="2" t="s">
        <v>430</v>
      </c>
      <c r="E421" s="3">
        <v>9.5459999999999994</v>
      </c>
      <c r="F421" s="3" t="s">
        <v>456</v>
      </c>
      <c r="G421" s="6">
        <v>6</v>
      </c>
      <c r="H421" s="13">
        <f t="shared" si="12"/>
        <v>17.182799999999997</v>
      </c>
      <c r="I421" s="13">
        <f t="shared" si="13"/>
        <v>57.275999999999996</v>
      </c>
    </row>
    <row r="422" spans="1:9" x14ac:dyDescent="0.25">
      <c r="A422" s="5">
        <v>419</v>
      </c>
      <c r="B422" s="1" t="s">
        <v>415</v>
      </c>
      <c r="C422" s="1" t="s">
        <v>9</v>
      </c>
      <c r="D422" s="2" t="s">
        <v>431</v>
      </c>
      <c r="E422" s="3">
        <v>233.322</v>
      </c>
      <c r="F422" s="3">
        <v>149.322</v>
      </c>
      <c r="G422" s="6">
        <v>6</v>
      </c>
      <c r="H422" s="13">
        <f t="shared" si="12"/>
        <v>268.77960000000002</v>
      </c>
      <c r="I422" s="13">
        <f t="shared" si="13"/>
        <v>895.93200000000002</v>
      </c>
    </row>
    <row r="423" spans="1:9" x14ac:dyDescent="0.25">
      <c r="A423" s="5">
        <v>420</v>
      </c>
      <c r="B423" s="1" t="s">
        <v>415</v>
      </c>
      <c r="C423" s="1" t="s">
        <v>9</v>
      </c>
      <c r="D423" s="2" t="s">
        <v>432</v>
      </c>
      <c r="E423" s="3">
        <v>15.238</v>
      </c>
      <c r="F423" s="3">
        <v>15.238</v>
      </c>
      <c r="G423" s="6">
        <v>6</v>
      </c>
      <c r="H423" s="13">
        <f t="shared" si="12"/>
        <v>27.4284</v>
      </c>
      <c r="I423" s="13">
        <f t="shared" si="13"/>
        <v>91.427999999999997</v>
      </c>
    </row>
    <row r="424" spans="1:9" x14ac:dyDescent="0.25">
      <c r="A424" s="5">
        <v>421</v>
      </c>
      <c r="B424" s="1" t="s">
        <v>415</v>
      </c>
      <c r="C424" s="1" t="s">
        <v>9</v>
      </c>
      <c r="D424" s="2" t="s">
        <v>433</v>
      </c>
      <c r="E424" s="3">
        <v>78.570999999999998</v>
      </c>
      <c r="F424" s="3">
        <v>38.871000000000002</v>
      </c>
      <c r="G424" s="6">
        <v>6</v>
      </c>
      <c r="H424" s="13">
        <f t="shared" si="12"/>
        <v>69.967799999999997</v>
      </c>
      <c r="I424" s="13">
        <f t="shared" si="13"/>
        <v>233.226</v>
      </c>
    </row>
    <row r="425" spans="1:9" x14ac:dyDescent="0.25">
      <c r="A425" s="5">
        <v>422</v>
      </c>
      <c r="B425" s="1" t="s">
        <v>415</v>
      </c>
      <c r="C425" s="1" t="s">
        <v>9</v>
      </c>
      <c r="D425" s="2" t="s">
        <v>434</v>
      </c>
      <c r="E425" s="3">
        <v>15.054</v>
      </c>
      <c r="F425" s="3" t="s">
        <v>457</v>
      </c>
      <c r="G425" s="6">
        <v>6</v>
      </c>
      <c r="H425" s="13">
        <f t="shared" si="12"/>
        <v>27.097199999999997</v>
      </c>
      <c r="I425" s="13">
        <f t="shared" si="13"/>
        <v>90.323999999999998</v>
      </c>
    </row>
    <row r="426" spans="1:9" x14ac:dyDescent="0.25">
      <c r="A426" s="5">
        <v>423</v>
      </c>
      <c r="B426" s="1" t="s">
        <v>415</v>
      </c>
      <c r="C426" s="1" t="s">
        <v>9</v>
      </c>
      <c r="D426" s="2" t="s">
        <v>435</v>
      </c>
      <c r="E426" s="3">
        <v>0.125</v>
      </c>
      <c r="F426" s="3" t="s">
        <v>458</v>
      </c>
      <c r="G426" s="6">
        <v>6</v>
      </c>
      <c r="H426" s="13">
        <f t="shared" si="12"/>
        <v>0.22499999999999998</v>
      </c>
      <c r="I426" s="13">
        <f t="shared" si="13"/>
        <v>0.75</v>
      </c>
    </row>
    <row r="427" spans="1:9" x14ac:dyDescent="0.25">
      <c r="A427" s="5">
        <v>424</v>
      </c>
      <c r="B427" s="1" t="s">
        <v>415</v>
      </c>
      <c r="C427" s="1" t="s">
        <v>9</v>
      </c>
      <c r="D427" s="2" t="s">
        <v>436</v>
      </c>
      <c r="E427" s="3">
        <v>0.11799999999999999</v>
      </c>
      <c r="F427" s="3" t="s">
        <v>459</v>
      </c>
      <c r="G427" s="6">
        <v>6</v>
      </c>
      <c r="H427" s="13">
        <f t="shared" si="12"/>
        <v>0.21239999999999998</v>
      </c>
      <c r="I427" s="13">
        <f t="shared" si="13"/>
        <v>0.70799999999999996</v>
      </c>
    </row>
    <row r="428" spans="1:9" x14ac:dyDescent="0.25">
      <c r="A428" s="5">
        <v>425</v>
      </c>
      <c r="B428" s="1" t="s">
        <v>415</v>
      </c>
      <c r="C428" s="1" t="s">
        <v>9</v>
      </c>
      <c r="D428" s="2" t="s">
        <v>437</v>
      </c>
      <c r="E428" s="3">
        <v>0.38400000000000001</v>
      </c>
      <c r="F428" s="3" t="s">
        <v>460</v>
      </c>
      <c r="G428" s="6">
        <v>6</v>
      </c>
      <c r="H428" s="13">
        <f t="shared" si="12"/>
        <v>0.69120000000000004</v>
      </c>
      <c r="I428" s="13">
        <f t="shared" si="13"/>
        <v>2.3040000000000003</v>
      </c>
    </row>
    <row r="429" spans="1:9" x14ac:dyDescent="0.25">
      <c r="A429" s="5">
        <v>426</v>
      </c>
      <c r="B429" s="1" t="s">
        <v>415</v>
      </c>
      <c r="C429" s="1" t="s">
        <v>9</v>
      </c>
      <c r="D429" s="2" t="s">
        <v>438</v>
      </c>
      <c r="E429" s="3">
        <v>0.71599999999999997</v>
      </c>
      <c r="F429" s="3" t="s">
        <v>461</v>
      </c>
      <c r="G429" s="6">
        <v>6</v>
      </c>
      <c r="H429" s="13">
        <f t="shared" si="12"/>
        <v>1.2887999999999997</v>
      </c>
      <c r="I429" s="13">
        <f t="shared" si="13"/>
        <v>4.2959999999999994</v>
      </c>
    </row>
    <row r="430" spans="1:9" x14ac:dyDescent="0.25">
      <c r="A430" s="5">
        <v>427</v>
      </c>
      <c r="B430" s="1" t="s">
        <v>415</v>
      </c>
      <c r="C430" s="1" t="s">
        <v>9</v>
      </c>
      <c r="D430" s="2" t="s">
        <v>69</v>
      </c>
      <c r="E430" s="3">
        <v>26.015000000000001</v>
      </c>
      <c r="F430" s="3">
        <v>9.0150000000000006</v>
      </c>
      <c r="G430" s="6">
        <v>6</v>
      </c>
      <c r="H430" s="13">
        <f t="shared" si="12"/>
        <v>16.227</v>
      </c>
      <c r="I430" s="13">
        <f t="shared" si="13"/>
        <v>54.09</v>
      </c>
    </row>
    <row r="431" spans="1:9" x14ac:dyDescent="0.25">
      <c r="A431" s="5">
        <v>428</v>
      </c>
      <c r="B431" s="1" t="s">
        <v>415</v>
      </c>
      <c r="C431" s="1" t="s">
        <v>9</v>
      </c>
      <c r="D431" s="2" t="s">
        <v>439</v>
      </c>
      <c r="E431" s="3">
        <v>33.883000000000003</v>
      </c>
      <c r="F431" s="3">
        <v>33.883000000000003</v>
      </c>
      <c r="G431" s="6">
        <v>6</v>
      </c>
      <c r="H431" s="13">
        <f t="shared" si="12"/>
        <v>60.989399999999996</v>
      </c>
      <c r="I431" s="13">
        <f t="shared" si="13"/>
        <v>203.298</v>
      </c>
    </row>
    <row r="432" spans="1:9" x14ac:dyDescent="0.25">
      <c r="A432" s="5">
        <v>429</v>
      </c>
      <c r="B432" s="1" t="s">
        <v>462</v>
      </c>
      <c r="C432" s="1" t="s">
        <v>9</v>
      </c>
      <c r="D432" s="2" t="s">
        <v>166</v>
      </c>
      <c r="E432" s="3">
        <v>18.471</v>
      </c>
      <c r="F432" s="3" t="s">
        <v>484</v>
      </c>
      <c r="G432" s="6">
        <v>6</v>
      </c>
      <c r="H432" s="13">
        <f t="shared" si="12"/>
        <v>33.247799999999998</v>
      </c>
      <c r="I432" s="13">
        <f t="shared" si="13"/>
        <v>110.82599999999999</v>
      </c>
    </row>
    <row r="433" spans="1:9" x14ac:dyDescent="0.25">
      <c r="A433" s="5">
        <v>430</v>
      </c>
      <c r="B433" s="1" t="s">
        <v>462</v>
      </c>
      <c r="C433" s="1" t="s">
        <v>9</v>
      </c>
      <c r="D433" s="2" t="s">
        <v>22</v>
      </c>
      <c r="E433" s="3">
        <v>42.686999999999998</v>
      </c>
      <c r="F433" s="3" t="s">
        <v>485</v>
      </c>
      <c r="G433" s="6">
        <v>6</v>
      </c>
      <c r="H433" s="13">
        <f t="shared" si="12"/>
        <v>76.83659999999999</v>
      </c>
      <c r="I433" s="13">
        <f t="shared" si="13"/>
        <v>256.12199999999996</v>
      </c>
    </row>
    <row r="434" spans="1:9" x14ac:dyDescent="0.25">
      <c r="A434" s="5">
        <v>431</v>
      </c>
      <c r="B434" s="1" t="s">
        <v>462</v>
      </c>
      <c r="C434" s="1" t="s">
        <v>9</v>
      </c>
      <c r="D434" s="2" t="s">
        <v>120</v>
      </c>
      <c r="E434" s="3">
        <v>57.95</v>
      </c>
      <c r="F434" s="3" t="s">
        <v>486</v>
      </c>
      <c r="G434" s="6">
        <v>6</v>
      </c>
      <c r="H434" s="13">
        <f t="shared" si="12"/>
        <v>104.31000000000002</v>
      </c>
      <c r="I434" s="13">
        <f t="shared" si="13"/>
        <v>347.70000000000005</v>
      </c>
    </row>
    <row r="435" spans="1:9" x14ac:dyDescent="0.25">
      <c r="A435" s="5">
        <v>432</v>
      </c>
      <c r="B435" s="1" t="s">
        <v>462</v>
      </c>
      <c r="C435" s="1" t="s">
        <v>9</v>
      </c>
      <c r="D435" s="2" t="s">
        <v>23</v>
      </c>
      <c r="E435" s="3">
        <v>38.979999999999997</v>
      </c>
      <c r="F435" s="3" t="s">
        <v>487</v>
      </c>
      <c r="G435" s="6">
        <v>6</v>
      </c>
      <c r="H435" s="13">
        <f t="shared" si="12"/>
        <v>70.164000000000001</v>
      </c>
      <c r="I435" s="13">
        <f t="shared" si="13"/>
        <v>233.88</v>
      </c>
    </row>
    <row r="436" spans="1:9" x14ac:dyDescent="0.25">
      <c r="A436" s="5">
        <v>433</v>
      </c>
      <c r="B436" s="1" t="s">
        <v>462</v>
      </c>
      <c r="C436" s="1" t="s">
        <v>9</v>
      </c>
      <c r="D436" s="2" t="s">
        <v>24</v>
      </c>
      <c r="E436" s="3">
        <v>106.02800000000001</v>
      </c>
      <c r="F436" s="3" t="s">
        <v>488</v>
      </c>
      <c r="G436" s="6">
        <v>6</v>
      </c>
      <c r="H436" s="13">
        <f t="shared" si="12"/>
        <v>190.85040000000001</v>
      </c>
      <c r="I436" s="13">
        <f t="shared" si="13"/>
        <v>636.16800000000001</v>
      </c>
    </row>
    <row r="437" spans="1:9" x14ac:dyDescent="0.25">
      <c r="A437" s="5">
        <v>434</v>
      </c>
      <c r="B437" s="1" t="s">
        <v>462</v>
      </c>
      <c r="C437" s="1" t="s">
        <v>9</v>
      </c>
      <c r="D437" s="2" t="s">
        <v>88</v>
      </c>
      <c r="E437" s="3">
        <v>40.963000000000001</v>
      </c>
      <c r="F437" s="3" t="s">
        <v>489</v>
      </c>
      <c r="G437" s="6">
        <v>6</v>
      </c>
      <c r="H437" s="13">
        <f t="shared" si="12"/>
        <v>73.733400000000003</v>
      </c>
      <c r="I437" s="13">
        <f t="shared" si="13"/>
        <v>245.77800000000002</v>
      </c>
    </row>
    <row r="438" spans="1:9" x14ac:dyDescent="0.25">
      <c r="A438" s="5">
        <v>435</v>
      </c>
      <c r="B438" s="1" t="s">
        <v>462</v>
      </c>
      <c r="C438" s="1" t="s">
        <v>9</v>
      </c>
      <c r="D438" s="2" t="s">
        <v>25</v>
      </c>
      <c r="E438" s="3">
        <v>2.3490000000000002</v>
      </c>
      <c r="F438" s="3" t="s">
        <v>490</v>
      </c>
      <c r="G438" s="6">
        <v>6</v>
      </c>
      <c r="H438" s="13">
        <f t="shared" si="12"/>
        <v>4.2282000000000002</v>
      </c>
      <c r="I438" s="13">
        <f t="shared" si="13"/>
        <v>14.094000000000001</v>
      </c>
    </row>
    <row r="439" spans="1:9" x14ac:dyDescent="0.25">
      <c r="A439" s="5">
        <v>436</v>
      </c>
      <c r="B439" s="1" t="s">
        <v>462</v>
      </c>
      <c r="C439" s="1" t="s">
        <v>9</v>
      </c>
      <c r="D439" s="2" t="s">
        <v>89</v>
      </c>
      <c r="E439" s="3">
        <v>118.58499999999999</v>
      </c>
      <c r="F439" s="3" t="s">
        <v>491</v>
      </c>
      <c r="G439" s="6">
        <v>6</v>
      </c>
      <c r="H439" s="13">
        <f t="shared" si="12"/>
        <v>213.453</v>
      </c>
      <c r="I439" s="13">
        <f t="shared" si="13"/>
        <v>711.51</v>
      </c>
    </row>
    <row r="440" spans="1:9" x14ac:dyDescent="0.25">
      <c r="A440" s="5">
        <v>437</v>
      </c>
      <c r="B440" s="1" t="s">
        <v>462</v>
      </c>
      <c r="C440" s="1" t="s">
        <v>9</v>
      </c>
      <c r="D440" s="2" t="s">
        <v>90</v>
      </c>
      <c r="E440" s="3">
        <v>10.09</v>
      </c>
      <c r="F440" s="3" t="s">
        <v>492</v>
      </c>
      <c r="G440" s="6">
        <v>6</v>
      </c>
      <c r="H440" s="13">
        <f t="shared" si="12"/>
        <v>18.161999999999999</v>
      </c>
      <c r="I440" s="13">
        <f t="shared" si="13"/>
        <v>60.54</v>
      </c>
    </row>
    <row r="441" spans="1:9" x14ac:dyDescent="0.25">
      <c r="A441" s="5">
        <v>438</v>
      </c>
      <c r="B441" s="1" t="s">
        <v>462</v>
      </c>
      <c r="C441" s="1" t="s">
        <v>9</v>
      </c>
      <c r="D441" s="2" t="s">
        <v>91</v>
      </c>
      <c r="E441" s="3">
        <v>67.305999999999997</v>
      </c>
      <c r="F441" s="3" t="s">
        <v>493</v>
      </c>
      <c r="G441" s="6">
        <v>6</v>
      </c>
      <c r="H441" s="13">
        <f t="shared" si="12"/>
        <v>121.1508</v>
      </c>
      <c r="I441" s="13">
        <f t="shared" si="13"/>
        <v>403.83600000000001</v>
      </c>
    </row>
    <row r="442" spans="1:9" x14ac:dyDescent="0.25">
      <c r="A442" s="5">
        <v>439</v>
      </c>
      <c r="B442" s="1" t="s">
        <v>462</v>
      </c>
      <c r="C442" s="1" t="s">
        <v>9</v>
      </c>
      <c r="D442" s="2" t="s">
        <v>26</v>
      </c>
      <c r="E442" s="3">
        <v>76.762</v>
      </c>
      <c r="F442" s="3" t="s">
        <v>494</v>
      </c>
      <c r="G442" s="6">
        <v>6</v>
      </c>
      <c r="H442" s="13">
        <f t="shared" si="12"/>
        <v>138.17159999999998</v>
      </c>
      <c r="I442" s="13">
        <f t="shared" si="13"/>
        <v>460.572</v>
      </c>
    </row>
    <row r="443" spans="1:9" x14ac:dyDescent="0.25">
      <c r="A443" s="5">
        <v>440</v>
      </c>
      <c r="B443" s="1" t="s">
        <v>462</v>
      </c>
      <c r="C443" s="1" t="s">
        <v>9</v>
      </c>
      <c r="D443" s="2" t="s">
        <v>29</v>
      </c>
      <c r="E443" s="3">
        <v>31.279</v>
      </c>
      <c r="F443" s="3" t="s">
        <v>495</v>
      </c>
      <c r="G443" s="6">
        <v>6</v>
      </c>
      <c r="H443" s="13">
        <f t="shared" si="12"/>
        <v>56.302199999999999</v>
      </c>
      <c r="I443" s="13">
        <f t="shared" si="13"/>
        <v>187.67400000000001</v>
      </c>
    </row>
    <row r="444" spans="1:9" x14ac:dyDescent="0.25">
      <c r="A444" s="5">
        <v>441</v>
      </c>
      <c r="B444" s="1" t="s">
        <v>462</v>
      </c>
      <c r="C444" s="1" t="s">
        <v>9</v>
      </c>
      <c r="D444" s="2" t="s">
        <v>31</v>
      </c>
      <c r="E444" s="3">
        <v>70.823999999999998</v>
      </c>
      <c r="F444" s="3" t="s">
        <v>496</v>
      </c>
      <c r="G444" s="6">
        <v>6</v>
      </c>
      <c r="H444" s="13">
        <f t="shared" si="12"/>
        <v>127.48319999999998</v>
      </c>
      <c r="I444" s="13">
        <f t="shared" si="13"/>
        <v>424.94399999999996</v>
      </c>
    </row>
    <row r="445" spans="1:9" x14ac:dyDescent="0.25">
      <c r="A445" s="5">
        <v>442</v>
      </c>
      <c r="B445" s="1" t="s">
        <v>462</v>
      </c>
      <c r="C445" s="1" t="s">
        <v>9</v>
      </c>
      <c r="D445" s="2" t="s">
        <v>30</v>
      </c>
      <c r="E445" s="3">
        <v>58.103999999999999</v>
      </c>
      <c r="F445" s="3" t="s">
        <v>497</v>
      </c>
      <c r="G445" s="6">
        <v>6</v>
      </c>
      <c r="H445" s="13">
        <f t="shared" si="12"/>
        <v>104.58720000000001</v>
      </c>
      <c r="I445" s="13">
        <f t="shared" si="13"/>
        <v>348.62400000000002</v>
      </c>
    </row>
    <row r="446" spans="1:9" x14ac:dyDescent="0.25">
      <c r="A446" s="5">
        <v>443</v>
      </c>
      <c r="B446" s="1" t="s">
        <v>462</v>
      </c>
      <c r="C446" s="1" t="s">
        <v>9</v>
      </c>
      <c r="D446" s="2" t="s">
        <v>32</v>
      </c>
      <c r="E446" s="3">
        <v>22.617000000000001</v>
      </c>
      <c r="F446" s="3" t="s">
        <v>498</v>
      </c>
      <c r="G446" s="6">
        <v>6</v>
      </c>
      <c r="H446" s="13">
        <f t="shared" si="12"/>
        <v>40.710599999999999</v>
      </c>
      <c r="I446" s="13">
        <f t="shared" si="13"/>
        <v>135.702</v>
      </c>
    </row>
    <row r="447" spans="1:9" x14ac:dyDescent="0.25">
      <c r="A447" s="5">
        <v>444</v>
      </c>
      <c r="B447" s="1" t="s">
        <v>462</v>
      </c>
      <c r="C447" s="1" t="s">
        <v>9</v>
      </c>
      <c r="D447" s="2" t="s">
        <v>108</v>
      </c>
      <c r="E447" s="3">
        <v>51.845999999999997</v>
      </c>
      <c r="F447" s="3">
        <v>41.845999999999997</v>
      </c>
      <c r="G447" s="6">
        <v>6</v>
      </c>
      <c r="H447" s="13">
        <f t="shared" si="12"/>
        <v>75.322799999999987</v>
      </c>
      <c r="I447" s="13">
        <f t="shared" si="13"/>
        <v>251.07599999999996</v>
      </c>
    </row>
    <row r="448" spans="1:9" x14ac:dyDescent="0.25">
      <c r="A448" s="5">
        <v>445</v>
      </c>
      <c r="B448" s="1" t="s">
        <v>462</v>
      </c>
      <c r="C448" s="1" t="s">
        <v>9</v>
      </c>
      <c r="D448" s="2" t="s">
        <v>463</v>
      </c>
      <c r="E448" s="3">
        <v>18.155000000000001</v>
      </c>
      <c r="F448" s="3" t="s">
        <v>499</v>
      </c>
      <c r="G448" s="6">
        <v>6</v>
      </c>
      <c r="H448" s="13">
        <f t="shared" si="12"/>
        <v>32.679000000000002</v>
      </c>
      <c r="I448" s="13">
        <f t="shared" si="13"/>
        <v>108.93</v>
      </c>
    </row>
    <row r="449" spans="1:9" x14ac:dyDescent="0.25">
      <c r="A449" s="5">
        <v>446</v>
      </c>
      <c r="B449" s="1" t="s">
        <v>462</v>
      </c>
      <c r="C449" s="1" t="s">
        <v>9</v>
      </c>
      <c r="D449" s="2" t="s">
        <v>464</v>
      </c>
      <c r="E449" s="3">
        <v>17.242999999999999</v>
      </c>
      <c r="F449" s="3" t="s">
        <v>500</v>
      </c>
      <c r="G449" s="6">
        <v>6</v>
      </c>
      <c r="H449" s="13">
        <f t="shared" si="12"/>
        <v>31.037399999999998</v>
      </c>
      <c r="I449" s="13">
        <f t="shared" si="13"/>
        <v>103.458</v>
      </c>
    </row>
    <row r="450" spans="1:9" x14ac:dyDescent="0.25">
      <c r="A450" s="5">
        <v>447</v>
      </c>
      <c r="B450" s="1" t="s">
        <v>462</v>
      </c>
      <c r="C450" s="1" t="s">
        <v>9</v>
      </c>
      <c r="D450" s="2" t="s">
        <v>465</v>
      </c>
      <c r="E450" s="3">
        <v>10.599</v>
      </c>
      <c r="F450" s="3" t="s">
        <v>501</v>
      </c>
      <c r="G450" s="6">
        <v>6</v>
      </c>
      <c r="H450" s="13">
        <f t="shared" si="12"/>
        <v>19.078199999999999</v>
      </c>
      <c r="I450" s="13">
        <f t="shared" si="13"/>
        <v>63.594000000000001</v>
      </c>
    </row>
    <row r="451" spans="1:9" x14ac:dyDescent="0.25">
      <c r="A451" s="5">
        <v>448</v>
      </c>
      <c r="B451" s="1" t="s">
        <v>462</v>
      </c>
      <c r="C451" s="1" t="s">
        <v>9</v>
      </c>
      <c r="D451" s="2" t="s">
        <v>466</v>
      </c>
      <c r="E451" s="3">
        <v>3.556</v>
      </c>
      <c r="F451" s="3" t="s">
        <v>502</v>
      </c>
      <c r="G451" s="6">
        <v>6</v>
      </c>
      <c r="H451" s="13">
        <f t="shared" si="12"/>
        <v>6.4007999999999994</v>
      </c>
      <c r="I451" s="13">
        <f t="shared" si="13"/>
        <v>21.335999999999999</v>
      </c>
    </row>
    <row r="452" spans="1:9" x14ac:dyDescent="0.25">
      <c r="A452" s="5">
        <v>449</v>
      </c>
      <c r="B452" s="1" t="s">
        <v>462</v>
      </c>
      <c r="C452" s="1" t="s">
        <v>9</v>
      </c>
      <c r="D452" s="2" t="s">
        <v>467</v>
      </c>
      <c r="E452" s="3">
        <v>1.0609999999999999</v>
      </c>
      <c r="F452" s="3" t="s">
        <v>503</v>
      </c>
      <c r="G452" s="6">
        <v>6</v>
      </c>
      <c r="H452" s="13">
        <f t="shared" si="12"/>
        <v>1.9097999999999997</v>
      </c>
      <c r="I452" s="13">
        <f t="shared" si="13"/>
        <v>6.3659999999999997</v>
      </c>
    </row>
    <row r="453" spans="1:9" x14ac:dyDescent="0.25">
      <c r="A453" s="5">
        <v>450</v>
      </c>
      <c r="B453" s="1" t="s">
        <v>462</v>
      </c>
      <c r="C453" s="1" t="s">
        <v>9</v>
      </c>
      <c r="D453" s="2" t="s">
        <v>468</v>
      </c>
      <c r="E453" s="3">
        <v>0.63700000000000001</v>
      </c>
      <c r="F453" s="3" t="s">
        <v>504</v>
      </c>
      <c r="G453" s="6">
        <v>6</v>
      </c>
      <c r="H453" s="13">
        <f t="shared" ref="H453:H516" si="14">I453*30%</f>
        <v>1.1466000000000001</v>
      </c>
      <c r="I453" s="13">
        <f t="shared" ref="I453:I513" si="15">F453*G453</f>
        <v>3.8220000000000001</v>
      </c>
    </row>
    <row r="454" spans="1:9" x14ac:dyDescent="0.25">
      <c r="A454" s="5">
        <v>451</v>
      </c>
      <c r="B454" s="1" t="s">
        <v>462</v>
      </c>
      <c r="C454" s="1" t="s">
        <v>9</v>
      </c>
      <c r="D454" s="2" t="s">
        <v>469</v>
      </c>
      <c r="E454" s="3">
        <v>9.3170000000000002</v>
      </c>
      <c r="F454" s="3" t="s">
        <v>505</v>
      </c>
      <c r="G454" s="6">
        <v>6</v>
      </c>
      <c r="H454" s="13">
        <f t="shared" si="14"/>
        <v>16.770599999999998</v>
      </c>
      <c r="I454" s="13">
        <f t="shared" si="15"/>
        <v>55.902000000000001</v>
      </c>
    </row>
    <row r="455" spans="1:9" x14ac:dyDescent="0.25">
      <c r="A455" s="5">
        <v>452</v>
      </c>
      <c r="B455" s="1" t="s">
        <v>462</v>
      </c>
      <c r="C455" s="1" t="s">
        <v>9</v>
      </c>
      <c r="D455" s="2" t="s">
        <v>470</v>
      </c>
      <c r="E455" s="3">
        <v>3.8239999999999998</v>
      </c>
      <c r="F455" s="3" t="s">
        <v>506</v>
      </c>
      <c r="G455" s="6">
        <v>6</v>
      </c>
      <c r="H455" s="13">
        <f t="shared" si="14"/>
        <v>6.8831999999999995</v>
      </c>
      <c r="I455" s="13">
        <f t="shared" si="15"/>
        <v>22.943999999999999</v>
      </c>
    </row>
    <row r="456" spans="1:9" x14ac:dyDescent="0.25">
      <c r="A456" s="5">
        <v>453</v>
      </c>
      <c r="B456" s="1" t="s">
        <v>462</v>
      </c>
      <c r="C456" s="1" t="s">
        <v>9</v>
      </c>
      <c r="D456" s="2" t="s">
        <v>471</v>
      </c>
      <c r="E456" s="3">
        <v>0.34599999999999997</v>
      </c>
      <c r="F456" s="3" t="s">
        <v>507</v>
      </c>
      <c r="G456" s="6">
        <v>6</v>
      </c>
      <c r="H456" s="13">
        <f t="shared" si="14"/>
        <v>0.62279999999999991</v>
      </c>
      <c r="I456" s="13">
        <f t="shared" si="15"/>
        <v>2.0759999999999996</v>
      </c>
    </row>
    <row r="457" spans="1:9" x14ac:dyDescent="0.25">
      <c r="A457" s="5">
        <v>454</v>
      </c>
      <c r="B457" s="1" t="s">
        <v>462</v>
      </c>
      <c r="C457" s="1" t="s">
        <v>9</v>
      </c>
      <c r="D457" s="2" t="s">
        <v>472</v>
      </c>
      <c r="E457" s="3">
        <v>9.3979999999999997</v>
      </c>
      <c r="F457" s="3" t="s">
        <v>508</v>
      </c>
      <c r="G457" s="6">
        <v>6</v>
      </c>
      <c r="H457" s="13">
        <f t="shared" si="14"/>
        <v>16.916399999999999</v>
      </c>
      <c r="I457" s="13">
        <f t="shared" si="15"/>
        <v>56.387999999999998</v>
      </c>
    </row>
    <row r="458" spans="1:9" x14ac:dyDescent="0.25">
      <c r="A458" s="5">
        <v>455</v>
      </c>
      <c r="B458" s="1" t="s">
        <v>462</v>
      </c>
      <c r="C458" s="1" t="s">
        <v>9</v>
      </c>
      <c r="D458" s="2" t="s">
        <v>473</v>
      </c>
      <c r="E458" s="3">
        <v>0.151</v>
      </c>
      <c r="F458" s="3" t="s">
        <v>509</v>
      </c>
      <c r="G458" s="6">
        <v>6</v>
      </c>
      <c r="H458" s="13">
        <f t="shared" si="14"/>
        <v>0.27179999999999999</v>
      </c>
      <c r="I458" s="13">
        <f t="shared" si="15"/>
        <v>0.90599999999999992</v>
      </c>
    </row>
    <row r="459" spans="1:9" x14ac:dyDescent="0.25">
      <c r="A459" s="5">
        <v>456</v>
      </c>
      <c r="B459" s="1" t="s">
        <v>462</v>
      </c>
      <c r="C459" s="1" t="s">
        <v>9</v>
      </c>
      <c r="D459" s="2" t="s">
        <v>474</v>
      </c>
      <c r="E459" s="3">
        <v>0.17</v>
      </c>
      <c r="F459" s="3" t="s">
        <v>510</v>
      </c>
      <c r="G459" s="6">
        <v>6</v>
      </c>
      <c r="H459" s="13">
        <f t="shared" si="14"/>
        <v>0.30599999999999999</v>
      </c>
      <c r="I459" s="13">
        <f t="shared" si="15"/>
        <v>1.02</v>
      </c>
    </row>
    <row r="460" spans="1:9" x14ac:dyDescent="0.25">
      <c r="A460" s="5">
        <v>457</v>
      </c>
      <c r="B460" s="1" t="s">
        <v>462</v>
      </c>
      <c r="C460" s="1" t="s">
        <v>9</v>
      </c>
      <c r="D460" s="2" t="s">
        <v>475</v>
      </c>
      <c r="E460" s="3">
        <v>0.89400000000000002</v>
      </c>
      <c r="F460" s="3" t="s">
        <v>511</v>
      </c>
      <c r="G460" s="6">
        <v>6</v>
      </c>
      <c r="H460" s="13">
        <f t="shared" si="14"/>
        <v>1.6092</v>
      </c>
      <c r="I460" s="13">
        <f t="shared" si="15"/>
        <v>5.3639999999999999</v>
      </c>
    </row>
    <row r="461" spans="1:9" x14ac:dyDescent="0.25">
      <c r="A461" s="5">
        <v>458</v>
      </c>
      <c r="B461" s="1" t="s">
        <v>462</v>
      </c>
      <c r="C461" s="1" t="s">
        <v>9</v>
      </c>
      <c r="D461" s="2" t="s">
        <v>476</v>
      </c>
      <c r="E461" s="3">
        <v>0.50600000000000001</v>
      </c>
      <c r="F461" s="3" t="s">
        <v>512</v>
      </c>
      <c r="G461" s="6">
        <v>6</v>
      </c>
      <c r="H461" s="13">
        <f t="shared" si="14"/>
        <v>0.91079999999999994</v>
      </c>
      <c r="I461" s="13">
        <f t="shared" si="15"/>
        <v>3.036</v>
      </c>
    </row>
    <row r="462" spans="1:9" x14ac:dyDescent="0.25">
      <c r="A462" s="5">
        <v>459</v>
      </c>
      <c r="B462" s="1" t="s">
        <v>462</v>
      </c>
      <c r="C462" s="1" t="s">
        <v>9</v>
      </c>
      <c r="D462" s="2" t="s">
        <v>477</v>
      </c>
      <c r="E462" s="3">
        <v>0.54600000000000004</v>
      </c>
      <c r="F462" s="3" t="s">
        <v>513</v>
      </c>
      <c r="G462" s="6">
        <v>6</v>
      </c>
      <c r="H462" s="13">
        <f t="shared" si="14"/>
        <v>0.98280000000000001</v>
      </c>
      <c r="I462" s="13">
        <f t="shared" si="15"/>
        <v>3.2760000000000002</v>
      </c>
    </row>
    <row r="463" spans="1:9" x14ac:dyDescent="0.25">
      <c r="A463" s="5">
        <v>460</v>
      </c>
      <c r="B463" s="1" t="s">
        <v>462</v>
      </c>
      <c r="C463" s="1" t="s">
        <v>9</v>
      </c>
      <c r="D463" s="2" t="s">
        <v>478</v>
      </c>
      <c r="E463" s="3">
        <v>3.89</v>
      </c>
      <c r="F463" s="3" t="s">
        <v>514</v>
      </c>
      <c r="G463" s="6">
        <v>6</v>
      </c>
      <c r="H463" s="13">
        <f t="shared" si="14"/>
        <v>7.0019999999999998</v>
      </c>
      <c r="I463" s="13">
        <f t="shared" si="15"/>
        <v>23.34</v>
      </c>
    </row>
    <row r="464" spans="1:9" x14ac:dyDescent="0.25">
      <c r="A464" s="5">
        <v>461</v>
      </c>
      <c r="B464" s="1" t="s">
        <v>462</v>
      </c>
      <c r="C464" s="1" t="s">
        <v>9</v>
      </c>
      <c r="D464" s="2" t="s">
        <v>479</v>
      </c>
      <c r="E464" s="3">
        <v>0.376</v>
      </c>
      <c r="F464" s="3" t="s">
        <v>515</v>
      </c>
      <c r="G464" s="6">
        <v>6</v>
      </c>
      <c r="H464" s="13">
        <f t="shared" si="14"/>
        <v>0.67680000000000007</v>
      </c>
      <c r="I464" s="13">
        <f t="shared" si="15"/>
        <v>2.2560000000000002</v>
      </c>
    </row>
    <row r="465" spans="1:9" x14ac:dyDescent="0.25">
      <c r="A465" s="5">
        <v>462</v>
      </c>
      <c r="B465" s="1" t="s">
        <v>462</v>
      </c>
      <c r="C465" s="1" t="s">
        <v>9</v>
      </c>
      <c r="D465" s="2" t="s">
        <v>480</v>
      </c>
      <c r="E465" s="3">
        <v>0.253</v>
      </c>
      <c r="F465" s="3" t="s">
        <v>516</v>
      </c>
      <c r="G465" s="6">
        <v>6</v>
      </c>
      <c r="H465" s="13">
        <f t="shared" si="14"/>
        <v>0.45539999999999997</v>
      </c>
      <c r="I465" s="13">
        <f t="shared" si="15"/>
        <v>1.518</v>
      </c>
    </row>
    <row r="466" spans="1:9" x14ac:dyDescent="0.25">
      <c r="A466" s="5">
        <v>463</v>
      </c>
      <c r="B466" s="1" t="s">
        <v>462</v>
      </c>
      <c r="C466" s="1" t="s">
        <v>9</v>
      </c>
      <c r="D466" s="2" t="s">
        <v>481</v>
      </c>
      <c r="E466" s="3">
        <v>7.165</v>
      </c>
      <c r="F466" s="3" t="s">
        <v>517</v>
      </c>
      <c r="G466" s="6">
        <v>6</v>
      </c>
      <c r="H466" s="13">
        <f t="shared" si="14"/>
        <v>12.897</v>
      </c>
      <c r="I466" s="13">
        <f t="shared" si="15"/>
        <v>42.99</v>
      </c>
    </row>
    <row r="467" spans="1:9" x14ac:dyDescent="0.25">
      <c r="A467" s="5">
        <v>464</v>
      </c>
      <c r="B467" s="1" t="s">
        <v>462</v>
      </c>
      <c r="C467" s="1" t="s">
        <v>9</v>
      </c>
      <c r="D467" s="2" t="s">
        <v>482</v>
      </c>
      <c r="E467" s="3">
        <v>7.9000000000000001E-2</v>
      </c>
      <c r="F467" s="3" t="s">
        <v>518</v>
      </c>
      <c r="G467" s="6">
        <v>6</v>
      </c>
      <c r="H467" s="13">
        <f t="shared" si="14"/>
        <v>0.14219999999999999</v>
      </c>
      <c r="I467" s="13">
        <f t="shared" si="15"/>
        <v>0.47399999999999998</v>
      </c>
    </row>
    <row r="468" spans="1:9" x14ac:dyDescent="0.25">
      <c r="A468" s="5">
        <v>465</v>
      </c>
      <c r="B468" s="1" t="s">
        <v>462</v>
      </c>
      <c r="C468" s="1" t="s">
        <v>9</v>
      </c>
      <c r="D468" s="2" t="s">
        <v>483</v>
      </c>
      <c r="E468" s="3">
        <v>0.10199999999999999</v>
      </c>
      <c r="F468" s="3" t="s">
        <v>519</v>
      </c>
      <c r="G468" s="6">
        <v>6</v>
      </c>
      <c r="H468" s="13">
        <f t="shared" si="14"/>
        <v>0.18359999999999999</v>
      </c>
      <c r="I468" s="13">
        <f t="shared" si="15"/>
        <v>0.61199999999999999</v>
      </c>
    </row>
    <row r="469" spans="1:9" x14ac:dyDescent="0.25">
      <c r="A469" s="5">
        <v>466</v>
      </c>
      <c r="B469" s="1" t="s">
        <v>462</v>
      </c>
      <c r="C469" s="1" t="s">
        <v>9</v>
      </c>
      <c r="D469" s="2" t="s">
        <v>54</v>
      </c>
      <c r="E469" s="3">
        <v>34.011000000000003</v>
      </c>
      <c r="F469" s="3" t="s">
        <v>520</v>
      </c>
      <c r="G469" s="6">
        <v>6</v>
      </c>
      <c r="H469" s="13">
        <f t="shared" si="14"/>
        <v>61.219800000000006</v>
      </c>
      <c r="I469" s="13">
        <f t="shared" si="15"/>
        <v>204.06600000000003</v>
      </c>
    </row>
    <row r="470" spans="1:9" x14ac:dyDescent="0.25">
      <c r="A470" s="5">
        <v>467</v>
      </c>
      <c r="B470" s="1" t="s">
        <v>462</v>
      </c>
      <c r="C470" s="1" t="s">
        <v>9</v>
      </c>
      <c r="D470" s="2" t="s">
        <v>165</v>
      </c>
      <c r="E470" s="3">
        <v>168.017</v>
      </c>
      <c r="F470" s="3">
        <v>67.016999999999996</v>
      </c>
      <c r="G470" s="6">
        <v>6</v>
      </c>
      <c r="H470" s="13">
        <f t="shared" si="14"/>
        <v>120.63059999999999</v>
      </c>
      <c r="I470" s="13">
        <f t="shared" si="15"/>
        <v>402.10199999999998</v>
      </c>
    </row>
    <row r="471" spans="1:9" x14ac:dyDescent="0.25">
      <c r="A471" s="5">
        <v>468</v>
      </c>
      <c r="B471" s="1" t="s">
        <v>180</v>
      </c>
      <c r="C471" s="1" t="s">
        <v>9</v>
      </c>
      <c r="D471" s="2" t="s">
        <v>27</v>
      </c>
      <c r="E471" s="3">
        <v>83.977999999999994</v>
      </c>
      <c r="F471" s="3" t="s">
        <v>619</v>
      </c>
      <c r="G471" s="6">
        <v>6</v>
      </c>
      <c r="H471" s="13">
        <f t="shared" si="14"/>
        <v>151.16039999999998</v>
      </c>
      <c r="I471" s="13">
        <f>83.978*6</f>
        <v>503.86799999999994</v>
      </c>
    </row>
    <row r="472" spans="1:9" x14ac:dyDescent="0.25">
      <c r="A472" s="5">
        <v>469</v>
      </c>
      <c r="B472" s="1" t="s">
        <v>180</v>
      </c>
      <c r="C472" s="1" t="s">
        <v>9</v>
      </c>
      <c r="D472" s="2" t="s">
        <v>24</v>
      </c>
      <c r="E472" s="3">
        <v>15.827999999999999</v>
      </c>
      <c r="F472" s="3" t="s">
        <v>618</v>
      </c>
      <c r="G472" s="6">
        <v>6</v>
      </c>
      <c r="H472" s="13">
        <f t="shared" si="14"/>
        <v>28.490399999999998</v>
      </c>
      <c r="I472" s="13">
        <f>15.828*6</f>
        <v>94.967999999999989</v>
      </c>
    </row>
    <row r="473" spans="1:9" x14ac:dyDescent="0.25">
      <c r="A473" s="5">
        <v>470</v>
      </c>
      <c r="B473" s="1" t="s">
        <v>180</v>
      </c>
      <c r="C473" s="1" t="s">
        <v>9</v>
      </c>
      <c r="D473" s="2" t="s">
        <v>12</v>
      </c>
      <c r="E473" s="3">
        <v>12.856</v>
      </c>
      <c r="F473" s="3" t="s">
        <v>617</v>
      </c>
      <c r="G473" s="6">
        <v>6</v>
      </c>
      <c r="H473" s="13">
        <f t="shared" si="14"/>
        <v>23.140799999999999</v>
      </c>
      <c r="I473" s="13">
        <f>12.856*6</f>
        <v>77.135999999999996</v>
      </c>
    </row>
    <row r="474" spans="1:9" x14ac:dyDescent="0.25">
      <c r="A474" s="5">
        <v>471</v>
      </c>
      <c r="B474" s="1" t="s">
        <v>180</v>
      </c>
      <c r="C474" s="1" t="s">
        <v>9</v>
      </c>
      <c r="D474" s="2" t="s">
        <v>22</v>
      </c>
      <c r="E474" s="3">
        <v>86.991</v>
      </c>
      <c r="F474" s="3" t="s">
        <v>616</v>
      </c>
      <c r="G474" s="6">
        <v>6</v>
      </c>
      <c r="H474" s="13">
        <f t="shared" si="14"/>
        <v>156.5838</v>
      </c>
      <c r="I474" s="13">
        <f>86.991*6</f>
        <v>521.94600000000003</v>
      </c>
    </row>
    <row r="475" spans="1:9" x14ac:dyDescent="0.25">
      <c r="A475" s="5">
        <v>472</v>
      </c>
      <c r="B475" s="1" t="s">
        <v>180</v>
      </c>
      <c r="C475" s="1" t="s">
        <v>9</v>
      </c>
      <c r="D475" s="2" t="s">
        <v>23</v>
      </c>
      <c r="E475" s="3">
        <v>6.5810000000000004</v>
      </c>
      <c r="F475" s="3" t="s">
        <v>615</v>
      </c>
      <c r="G475" s="6">
        <v>6</v>
      </c>
      <c r="H475" s="13">
        <f t="shared" si="14"/>
        <v>11.845800000000001</v>
      </c>
      <c r="I475" s="13">
        <f>6.581*6</f>
        <v>39.486000000000004</v>
      </c>
    </row>
    <row r="476" spans="1:9" x14ac:dyDescent="0.25">
      <c r="A476" s="5">
        <v>473</v>
      </c>
      <c r="B476" s="1" t="s">
        <v>180</v>
      </c>
      <c r="C476" s="1" t="s">
        <v>9</v>
      </c>
      <c r="D476" s="2" t="s">
        <v>25</v>
      </c>
      <c r="E476" s="3">
        <v>0.9</v>
      </c>
      <c r="F476" s="3" t="s">
        <v>614</v>
      </c>
      <c r="G476" s="6">
        <v>6</v>
      </c>
      <c r="H476" s="13">
        <f t="shared" si="14"/>
        <v>1.62</v>
      </c>
      <c r="I476" s="13">
        <f>0.9*6</f>
        <v>5.4</v>
      </c>
    </row>
    <row r="477" spans="1:9" x14ac:dyDescent="0.25">
      <c r="A477" s="5">
        <v>474</v>
      </c>
      <c r="B477" s="1" t="s">
        <v>180</v>
      </c>
      <c r="C477" s="1" t="s">
        <v>9</v>
      </c>
      <c r="D477" s="2" t="s">
        <v>91</v>
      </c>
      <c r="E477" s="3">
        <v>60.634</v>
      </c>
      <c r="F477" s="3">
        <v>20.334</v>
      </c>
      <c r="G477" s="6">
        <v>6</v>
      </c>
      <c r="H477" s="13">
        <f>I477*30%</f>
        <v>36.601199999999999</v>
      </c>
      <c r="I477" s="13">
        <f>20.334*6</f>
        <v>122.00399999999999</v>
      </c>
    </row>
    <row r="478" spans="1:9" x14ac:dyDescent="0.25">
      <c r="A478" s="5">
        <v>475</v>
      </c>
      <c r="B478" s="1" t="s">
        <v>538</v>
      </c>
      <c r="C478" s="1" t="s">
        <v>9</v>
      </c>
      <c r="D478" s="2" t="s">
        <v>26</v>
      </c>
      <c r="E478" s="3">
        <v>76.712000000000003</v>
      </c>
      <c r="F478" s="3">
        <v>45.412999999999997</v>
      </c>
      <c r="G478" s="6">
        <v>6</v>
      </c>
      <c r="H478" s="13">
        <f t="shared" si="14"/>
        <v>81.74339999999998</v>
      </c>
      <c r="I478" s="13">
        <f t="shared" si="15"/>
        <v>272.47799999999995</v>
      </c>
    </row>
    <row r="479" spans="1:9" x14ac:dyDescent="0.25">
      <c r="A479" s="5">
        <v>476</v>
      </c>
      <c r="B479" s="1" t="s">
        <v>180</v>
      </c>
      <c r="C479" s="1" t="s">
        <v>9</v>
      </c>
      <c r="D479" s="2" t="s">
        <v>137</v>
      </c>
      <c r="E479" s="3">
        <v>10.284000000000001</v>
      </c>
      <c r="F479" s="3" t="s">
        <v>613</v>
      </c>
      <c r="G479" s="6">
        <v>6</v>
      </c>
      <c r="H479" s="13">
        <f t="shared" si="14"/>
        <v>18.511200000000002</v>
      </c>
      <c r="I479" s="13">
        <f>10.284*6</f>
        <v>61.704000000000008</v>
      </c>
    </row>
    <row r="480" spans="1:9" x14ac:dyDescent="0.25">
      <c r="A480" s="5">
        <v>477</v>
      </c>
      <c r="B480" s="1" t="s">
        <v>180</v>
      </c>
      <c r="C480" s="1" t="s">
        <v>9</v>
      </c>
      <c r="D480" s="2" t="s">
        <v>92</v>
      </c>
      <c r="E480" s="3">
        <v>133.51499999999999</v>
      </c>
      <c r="F480" s="3" t="s">
        <v>612</v>
      </c>
      <c r="G480" s="6">
        <v>6</v>
      </c>
      <c r="H480" s="13">
        <f t="shared" si="14"/>
        <v>239.39999999999998</v>
      </c>
      <c r="I480" s="13">
        <f>133*6</f>
        <v>798</v>
      </c>
    </row>
    <row r="481" spans="1:9" x14ac:dyDescent="0.25">
      <c r="A481" s="5">
        <v>478</v>
      </c>
      <c r="B481" s="1" t="s">
        <v>180</v>
      </c>
      <c r="C481" s="1" t="s">
        <v>9</v>
      </c>
      <c r="D481" s="2" t="s">
        <v>28</v>
      </c>
      <c r="E481" s="3">
        <v>3.3650000000000002</v>
      </c>
      <c r="F481" s="3" t="s">
        <v>611</v>
      </c>
      <c r="G481" s="6">
        <v>6</v>
      </c>
      <c r="H481" s="13">
        <f t="shared" si="14"/>
        <v>6.0570000000000004</v>
      </c>
      <c r="I481" s="13">
        <f>3.365*6</f>
        <v>20.190000000000001</v>
      </c>
    </row>
    <row r="482" spans="1:9" x14ac:dyDescent="0.25">
      <c r="A482" s="5">
        <v>479</v>
      </c>
      <c r="B482" s="1" t="s">
        <v>180</v>
      </c>
      <c r="C482" s="1" t="s">
        <v>9</v>
      </c>
      <c r="D482" s="2" t="s">
        <v>29</v>
      </c>
      <c r="E482" s="3">
        <v>0.91800000000000004</v>
      </c>
      <c r="F482" s="3" t="s">
        <v>539</v>
      </c>
      <c r="G482" s="6">
        <v>6</v>
      </c>
      <c r="H482" s="13">
        <f t="shared" si="14"/>
        <v>1.6523999999999999</v>
      </c>
      <c r="I482" s="13">
        <f>0.918*6</f>
        <v>5.508</v>
      </c>
    </row>
    <row r="483" spans="1:9" x14ac:dyDescent="0.25">
      <c r="A483" s="5">
        <v>480</v>
      </c>
      <c r="B483" s="1" t="s">
        <v>180</v>
      </c>
      <c r="C483" s="1" t="s">
        <v>9</v>
      </c>
      <c r="D483" s="2" t="s">
        <v>30</v>
      </c>
      <c r="E483" s="3">
        <v>3.5819999999999999</v>
      </c>
      <c r="F483" s="3" t="s">
        <v>565</v>
      </c>
      <c r="G483" s="6">
        <v>6</v>
      </c>
      <c r="H483" s="13">
        <f t="shared" si="14"/>
        <v>6.4475999999999987</v>
      </c>
      <c r="I483" s="13">
        <f>3.582*6</f>
        <v>21.491999999999997</v>
      </c>
    </row>
    <row r="484" spans="1:9" x14ac:dyDescent="0.25">
      <c r="A484" s="5">
        <v>481</v>
      </c>
      <c r="B484" s="1" t="s">
        <v>180</v>
      </c>
      <c r="C484" s="1" t="s">
        <v>9</v>
      </c>
      <c r="D484" s="2" t="s">
        <v>93</v>
      </c>
      <c r="E484" s="3">
        <v>233.51599999999999</v>
      </c>
      <c r="F484" s="3" t="s">
        <v>540</v>
      </c>
      <c r="G484" s="6">
        <v>6</v>
      </c>
      <c r="H484" s="13">
        <f t="shared" si="14"/>
        <v>419.4</v>
      </c>
      <c r="I484" s="13">
        <f>233*6</f>
        <v>1398</v>
      </c>
    </row>
    <row r="485" spans="1:9" x14ac:dyDescent="0.25">
      <c r="A485" s="5">
        <v>482</v>
      </c>
      <c r="B485" s="1" t="s">
        <v>180</v>
      </c>
      <c r="C485" s="1" t="s">
        <v>9</v>
      </c>
      <c r="D485" s="2" t="s">
        <v>32</v>
      </c>
      <c r="E485" s="3">
        <v>18.399000000000001</v>
      </c>
      <c r="F485" s="3" t="s">
        <v>610</v>
      </c>
      <c r="G485" s="6">
        <v>6</v>
      </c>
      <c r="H485" s="13">
        <f t="shared" si="14"/>
        <v>33.118200000000002</v>
      </c>
      <c r="I485" s="13">
        <f>18.399*6</f>
        <v>110.39400000000001</v>
      </c>
    </row>
    <row r="486" spans="1:9" x14ac:dyDescent="0.25">
      <c r="A486" s="5">
        <v>483</v>
      </c>
      <c r="B486" s="1" t="s">
        <v>180</v>
      </c>
      <c r="C486" s="1" t="s">
        <v>9</v>
      </c>
      <c r="D486" s="2" t="s">
        <v>96</v>
      </c>
      <c r="E486" s="3">
        <v>66.278000000000006</v>
      </c>
      <c r="F486" s="3" t="s">
        <v>609</v>
      </c>
      <c r="G486" s="6">
        <v>6</v>
      </c>
      <c r="H486" s="13">
        <f t="shared" si="14"/>
        <v>119.3004</v>
      </c>
      <c r="I486" s="13">
        <f>66.278*6</f>
        <v>397.66800000000001</v>
      </c>
    </row>
    <row r="487" spans="1:9" x14ac:dyDescent="0.25">
      <c r="A487" s="5">
        <v>484</v>
      </c>
      <c r="B487" s="1" t="s">
        <v>180</v>
      </c>
      <c r="C487" s="1" t="s">
        <v>9</v>
      </c>
      <c r="D487" s="2" t="s">
        <v>132</v>
      </c>
      <c r="E487" s="3">
        <v>2.2749999999999999</v>
      </c>
      <c r="F487" s="3" t="s">
        <v>608</v>
      </c>
      <c r="G487" s="6">
        <v>6</v>
      </c>
      <c r="H487" s="13">
        <f t="shared" si="14"/>
        <v>4.0949999999999998</v>
      </c>
      <c r="I487" s="13">
        <f>2.275*6</f>
        <v>13.649999999999999</v>
      </c>
    </row>
    <row r="488" spans="1:9" x14ac:dyDescent="0.25">
      <c r="A488" s="5">
        <v>485</v>
      </c>
      <c r="B488" s="1" t="s">
        <v>180</v>
      </c>
      <c r="C488" s="1" t="s">
        <v>9</v>
      </c>
      <c r="D488" s="2" t="s">
        <v>33</v>
      </c>
      <c r="E488" s="3">
        <v>0.85599999999999998</v>
      </c>
      <c r="F488" s="3" t="s">
        <v>607</v>
      </c>
      <c r="G488" s="6">
        <v>6</v>
      </c>
      <c r="H488" s="13"/>
      <c r="I488" s="13">
        <f>0.856*6</f>
        <v>5.1360000000000001</v>
      </c>
    </row>
    <row r="489" spans="1:9" x14ac:dyDescent="0.25">
      <c r="A489" s="5">
        <v>486</v>
      </c>
      <c r="B489" s="1" t="s">
        <v>180</v>
      </c>
      <c r="C489" s="1" t="s">
        <v>9</v>
      </c>
      <c r="D489" s="2" t="s">
        <v>117</v>
      </c>
      <c r="E489" s="3">
        <v>9.9659999999999993</v>
      </c>
      <c r="F489" s="3" t="s">
        <v>606</v>
      </c>
      <c r="G489" s="6">
        <v>6</v>
      </c>
      <c r="H489" s="13">
        <f t="shared" si="14"/>
        <v>17.938799999999997</v>
      </c>
      <c r="I489" s="13">
        <f>9.966*6</f>
        <v>59.795999999999992</v>
      </c>
    </row>
    <row r="490" spans="1:9" x14ac:dyDescent="0.25">
      <c r="A490" s="5">
        <v>487</v>
      </c>
      <c r="B490" s="1" t="s">
        <v>180</v>
      </c>
      <c r="C490" s="1" t="s">
        <v>9</v>
      </c>
      <c r="D490" s="2" t="s">
        <v>521</v>
      </c>
      <c r="E490" s="3">
        <v>2.1850000000000001</v>
      </c>
      <c r="F490" s="3" t="s">
        <v>605</v>
      </c>
      <c r="G490" s="6">
        <v>6</v>
      </c>
      <c r="H490" s="13">
        <f t="shared" si="14"/>
        <v>3.9329999999999998</v>
      </c>
      <c r="I490" s="13">
        <f>2.185*6</f>
        <v>13.11</v>
      </c>
    </row>
    <row r="491" spans="1:9" x14ac:dyDescent="0.25">
      <c r="A491" s="5">
        <v>488</v>
      </c>
      <c r="B491" s="1" t="s">
        <v>180</v>
      </c>
      <c r="C491" s="1" t="s">
        <v>9</v>
      </c>
      <c r="D491" s="2" t="s">
        <v>522</v>
      </c>
      <c r="E491" s="3">
        <v>0.157</v>
      </c>
      <c r="F491" s="3" t="s">
        <v>604</v>
      </c>
      <c r="G491" s="6">
        <v>6</v>
      </c>
      <c r="H491" s="13">
        <f t="shared" si="14"/>
        <v>0.28259999999999996</v>
      </c>
      <c r="I491" s="13">
        <f>0.157*6</f>
        <v>0.94199999999999995</v>
      </c>
    </row>
    <row r="492" spans="1:9" x14ac:dyDescent="0.25">
      <c r="A492" s="5">
        <v>489</v>
      </c>
      <c r="B492" s="1" t="s">
        <v>180</v>
      </c>
      <c r="C492" s="1" t="s">
        <v>9</v>
      </c>
      <c r="D492" s="2" t="s">
        <v>523</v>
      </c>
      <c r="E492" s="3">
        <v>9.2999999999999999E-2</v>
      </c>
      <c r="F492" s="3" t="s">
        <v>603</v>
      </c>
      <c r="G492" s="6">
        <v>6</v>
      </c>
      <c r="H492" s="13">
        <f t="shared" si="14"/>
        <v>0.16740000000000002</v>
      </c>
      <c r="I492" s="13">
        <f>0.093*6</f>
        <v>0.55800000000000005</v>
      </c>
    </row>
    <row r="493" spans="1:9" x14ac:dyDescent="0.25">
      <c r="A493" s="5">
        <v>490</v>
      </c>
      <c r="B493" s="1" t="s">
        <v>180</v>
      </c>
      <c r="C493" s="1" t="s">
        <v>9</v>
      </c>
      <c r="D493" s="2" t="s">
        <v>524</v>
      </c>
      <c r="E493" s="3">
        <v>9.5000000000000001E-2</v>
      </c>
      <c r="F493" s="3" t="s">
        <v>602</v>
      </c>
      <c r="G493" s="6">
        <v>6</v>
      </c>
      <c r="H493" s="13">
        <f t="shared" si="14"/>
        <v>0.17100000000000001</v>
      </c>
      <c r="I493" s="13">
        <f>0.095*6</f>
        <v>0.57000000000000006</v>
      </c>
    </row>
    <row r="494" spans="1:9" x14ac:dyDescent="0.25">
      <c r="A494" s="5">
        <v>491</v>
      </c>
      <c r="B494" s="1" t="s">
        <v>180</v>
      </c>
      <c r="C494" s="1" t="s">
        <v>9</v>
      </c>
      <c r="D494" s="2" t="s">
        <v>525</v>
      </c>
      <c r="E494" s="3">
        <v>7.5999999999999998E-2</v>
      </c>
      <c r="F494" s="3" t="s">
        <v>601</v>
      </c>
      <c r="G494" s="6">
        <v>6</v>
      </c>
      <c r="H494" s="13">
        <f t="shared" si="14"/>
        <v>0.13679999999999998</v>
      </c>
      <c r="I494" s="13">
        <f>0.076*6</f>
        <v>0.45599999999999996</v>
      </c>
    </row>
    <row r="495" spans="1:9" x14ac:dyDescent="0.25">
      <c r="A495" s="5">
        <v>492</v>
      </c>
      <c r="B495" s="1" t="s">
        <v>180</v>
      </c>
      <c r="C495" s="1" t="s">
        <v>9</v>
      </c>
      <c r="D495" s="2" t="s">
        <v>526</v>
      </c>
      <c r="E495" s="3">
        <v>0.13500000000000001</v>
      </c>
      <c r="F495" s="3" t="s">
        <v>600</v>
      </c>
      <c r="G495" s="6">
        <v>6</v>
      </c>
      <c r="H495" s="13">
        <f t="shared" si="14"/>
        <v>0.24299999999999999</v>
      </c>
      <c r="I495" s="13">
        <f>0.135*6</f>
        <v>0.81</v>
      </c>
    </row>
    <row r="496" spans="1:9" x14ac:dyDescent="0.25">
      <c r="A496" s="5">
        <v>493</v>
      </c>
      <c r="B496" s="1" t="s">
        <v>180</v>
      </c>
      <c r="C496" s="1" t="s">
        <v>9</v>
      </c>
      <c r="D496" s="2" t="s">
        <v>527</v>
      </c>
      <c r="E496" s="3">
        <v>0.45400000000000001</v>
      </c>
      <c r="F496" s="3" t="s">
        <v>599</v>
      </c>
      <c r="G496" s="6">
        <v>6</v>
      </c>
      <c r="H496" s="13">
        <f t="shared" si="14"/>
        <v>0.81720000000000004</v>
      </c>
      <c r="I496" s="13">
        <f>0.454*6</f>
        <v>2.7240000000000002</v>
      </c>
    </row>
    <row r="497" spans="1:9" x14ac:dyDescent="0.25">
      <c r="A497" s="5">
        <v>494</v>
      </c>
      <c r="B497" s="1" t="s">
        <v>180</v>
      </c>
      <c r="C497" s="1" t="s">
        <v>9</v>
      </c>
      <c r="D497" s="2" t="s">
        <v>528</v>
      </c>
      <c r="E497" s="3">
        <v>0.32700000000000001</v>
      </c>
      <c r="F497" s="3" t="s">
        <v>598</v>
      </c>
      <c r="G497" s="6">
        <v>6</v>
      </c>
      <c r="H497" s="13">
        <f t="shared" si="14"/>
        <v>0.58860000000000001</v>
      </c>
      <c r="I497" s="13">
        <f>0.327*6</f>
        <v>1.9620000000000002</v>
      </c>
    </row>
    <row r="498" spans="1:9" x14ac:dyDescent="0.25">
      <c r="A498" s="5">
        <v>495</v>
      </c>
      <c r="B498" s="1" t="s">
        <v>180</v>
      </c>
      <c r="C498" s="1" t="s">
        <v>9</v>
      </c>
      <c r="D498" s="2" t="s">
        <v>529</v>
      </c>
      <c r="E498" s="3">
        <v>0.80900000000000005</v>
      </c>
      <c r="F498" s="3" t="s">
        <v>597</v>
      </c>
      <c r="G498" s="6">
        <v>6</v>
      </c>
      <c r="H498" s="13">
        <f t="shared" si="14"/>
        <v>1.4561999999999999</v>
      </c>
      <c r="I498" s="13">
        <f>0.809*6</f>
        <v>4.8540000000000001</v>
      </c>
    </row>
    <row r="499" spans="1:9" x14ac:dyDescent="0.25">
      <c r="A499" s="5">
        <v>496</v>
      </c>
      <c r="B499" s="1" t="s">
        <v>180</v>
      </c>
      <c r="C499" s="1" t="s">
        <v>9</v>
      </c>
      <c r="D499" s="2" t="s">
        <v>185</v>
      </c>
      <c r="E499" s="3">
        <v>2.6629999999999998</v>
      </c>
      <c r="F499" s="3" t="s">
        <v>596</v>
      </c>
      <c r="G499" s="6">
        <v>6</v>
      </c>
      <c r="H499" s="13">
        <f t="shared" si="14"/>
        <v>4.7933999999999992</v>
      </c>
      <c r="I499" s="13">
        <f>2.663*6</f>
        <v>15.977999999999998</v>
      </c>
    </row>
    <row r="500" spans="1:9" x14ac:dyDescent="0.25">
      <c r="A500" s="5">
        <v>497</v>
      </c>
      <c r="B500" s="1" t="s">
        <v>180</v>
      </c>
      <c r="C500" s="1" t="s">
        <v>9</v>
      </c>
      <c r="D500" s="2" t="s">
        <v>530</v>
      </c>
      <c r="E500" s="3">
        <v>4.9589999999999996</v>
      </c>
      <c r="F500" s="3" t="s">
        <v>595</v>
      </c>
      <c r="G500" s="6">
        <v>6</v>
      </c>
      <c r="H500" s="13">
        <f t="shared" si="14"/>
        <v>8.9261999999999997</v>
      </c>
      <c r="I500" s="13">
        <f>4.959*6</f>
        <v>29.753999999999998</v>
      </c>
    </row>
    <row r="501" spans="1:9" x14ac:dyDescent="0.25">
      <c r="A501" s="5">
        <v>498</v>
      </c>
      <c r="B501" s="1" t="s">
        <v>180</v>
      </c>
      <c r="C501" s="1" t="s">
        <v>9</v>
      </c>
      <c r="D501" s="2" t="s">
        <v>531</v>
      </c>
      <c r="E501" s="3">
        <v>8.2170000000000005</v>
      </c>
      <c r="F501" s="3" t="s">
        <v>594</v>
      </c>
      <c r="G501" s="6">
        <v>6</v>
      </c>
      <c r="H501" s="13">
        <f t="shared" si="14"/>
        <v>14.790600000000001</v>
      </c>
      <c r="I501" s="13">
        <f>8.217*6</f>
        <v>49.302000000000007</v>
      </c>
    </row>
    <row r="502" spans="1:9" x14ac:dyDescent="0.25">
      <c r="A502" s="5">
        <v>499</v>
      </c>
      <c r="B502" s="1" t="s">
        <v>180</v>
      </c>
      <c r="C502" s="1" t="s">
        <v>9</v>
      </c>
      <c r="D502" s="2" t="s">
        <v>532</v>
      </c>
      <c r="E502" s="3">
        <v>41.908000000000001</v>
      </c>
      <c r="F502" s="3" t="s">
        <v>593</v>
      </c>
      <c r="G502" s="6">
        <v>6</v>
      </c>
      <c r="H502" s="13">
        <f t="shared" si="14"/>
        <v>75.434399999999997</v>
      </c>
      <c r="I502" s="13">
        <f>41.908*6</f>
        <v>251.44800000000001</v>
      </c>
    </row>
    <row r="503" spans="1:9" x14ac:dyDescent="0.25">
      <c r="A503" s="5">
        <v>500</v>
      </c>
      <c r="B503" s="1" t="s">
        <v>180</v>
      </c>
      <c r="C503" s="1" t="s">
        <v>9</v>
      </c>
      <c r="D503" s="2" t="s">
        <v>533</v>
      </c>
      <c r="E503" s="3">
        <v>142.381</v>
      </c>
      <c r="F503" s="3" t="s">
        <v>592</v>
      </c>
      <c r="G503" s="6">
        <v>6</v>
      </c>
      <c r="H503" s="13">
        <f t="shared" si="14"/>
        <v>256.28579999999999</v>
      </c>
      <c r="I503" s="13">
        <f>142.381*6</f>
        <v>854.28600000000006</v>
      </c>
    </row>
    <row r="504" spans="1:9" x14ac:dyDescent="0.25">
      <c r="A504" s="5">
        <v>501</v>
      </c>
      <c r="B504" s="1" t="s">
        <v>180</v>
      </c>
      <c r="C504" s="1" t="s">
        <v>9</v>
      </c>
      <c r="D504" s="2" t="s">
        <v>534</v>
      </c>
      <c r="E504" s="3">
        <v>30.454000000000001</v>
      </c>
      <c r="F504" s="3" t="s">
        <v>591</v>
      </c>
      <c r="G504" s="6">
        <v>6</v>
      </c>
      <c r="H504" s="13">
        <f t="shared" si="14"/>
        <v>54.817199999999993</v>
      </c>
      <c r="I504" s="13">
        <f>30.454*6</f>
        <v>182.72399999999999</v>
      </c>
    </row>
    <row r="505" spans="1:9" x14ac:dyDescent="0.25">
      <c r="A505" s="5">
        <v>502</v>
      </c>
      <c r="B505" s="1" t="s">
        <v>180</v>
      </c>
      <c r="C505" s="1" t="s">
        <v>9</v>
      </c>
      <c r="D505" s="2" t="s">
        <v>535</v>
      </c>
      <c r="E505" s="3">
        <v>2.8000000000000001E-2</v>
      </c>
      <c r="F505" s="3" t="s">
        <v>590</v>
      </c>
      <c r="G505" s="6">
        <v>6</v>
      </c>
      <c r="H505" s="13">
        <f t="shared" si="14"/>
        <v>5.04E-2</v>
      </c>
      <c r="I505" s="13">
        <f>0.028*6</f>
        <v>0.16800000000000001</v>
      </c>
    </row>
    <row r="506" spans="1:9" x14ac:dyDescent="0.25">
      <c r="A506" s="5">
        <v>503</v>
      </c>
      <c r="B506" s="1" t="s">
        <v>180</v>
      </c>
      <c r="C506" s="1" t="s">
        <v>9</v>
      </c>
      <c r="D506" s="2" t="s">
        <v>55</v>
      </c>
      <c r="E506" s="3">
        <v>0.13100000000000001</v>
      </c>
      <c r="F506" s="3" t="s">
        <v>589</v>
      </c>
      <c r="G506" s="6">
        <v>6</v>
      </c>
      <c r="H506" s="13">
        <f t="shared" si="14"/>
        <v>0.23580000000000001</v>
      </c>
      <c r="I506" s="13">
        <f>0.131*6</f>
        <v>0.78600000000000003</v>
      </c>
    </row>
    <row r="507" spans="1:9" x14ac:dyDescent="0.25">
      <c r="A507" s="5">
        <v>504</v>
      </c>
      <c r="B507" s="1" t="s">
        <v>180</v>
      </c>
      <c r="C507" s="1" t="s">
        <v>9</v>
      </c>
      <c r="D507" s="2" t="s">
        <v>536</v>
      </c>
      <c r="E507" s="3">
        <v>186.214</v>
      </c>
      <c r="F507" s="3">
        <v>29.713999999999999</v>
      </c>
      <c r="G507" s="6">
        <v>6</v>
      </c>
      <c r="H507" s="13">
        <f t="shared" si="14"/>
        <v>53.485199999999999</v>
      </c>
      <c r="I507" s="13">
        <f>F507*G507</f>
        <v>178.28399999999999</v>
      </c>
    </row>
    <row r="508" spans="1:9" x14ac:dyDescent="0.25">
      <c r="A508" s="5">
        <v>505</v>
      </c>
      <c r="B508" s="1" t="s">
        <v>180</v>
      </c>
      <c r="C508" s="1" t="s">
        <v>9</v>
      </c>
      <c r="D508" s="2" t="s">
        <v>537</v>
      </c>
      <c r="E508" s="3">
        <v>0.01</v>
      </c>
      <c r="F508" s="3" t="s">
        <v>588</v>
      </c>
      <c r="G508" s="6">
        <v>6</v>
      </c>
      <c r="H508" s="13">
        <f t="shared" si="14"/>
        <v>1.7999999999999999E-2</v>
      </c>
      <c r="I508" s="13">
        <f>0.01*6</f>
        <v>0.06</v>
      </c>
    </row>
    <row r="509" spans="1:9" x14ac:dyDescent="0.25">
      <c r="A509" s="5">
        <v>506</v>
      </c>
      <c r="B509" s="1" t="s">
        <v>180</v>
      </c>
      <c r="C509" s="1" t="s">
        <v>9</v>
      </c>
      <c r="D509" s="2" t="s">
        <v>181</v>
      </c>
      <c r="E509" s="3">
        <v>3.9729999999999999</v>
      </c>
      <c r="F509" s="3" t="s">
        <v>587</v>
      </c>
      <c r="G509" s="6">
        <v>6</v>
      </c>
      <c r="H509" s="13">
        <f t="shared" si="14"/>
        <v>7.1513999999999998</v>
      </c>
      <c r="I509" s="13">
        <f>3.973*6</f>
        <v>23.838000000000001</v>
      </c>
    </row>
    <row r="510" spans="1:9" x14ac:dyDescent="0.25">
      <c r="A510" s="5">
        <v>507</v>
      </c>
      <c r="B510" s="1" t="s">
        <v>180</v>
      </c>
      <c r="C510" s="1" t="s">
        <v>9</v>
      </c>
      <c r="D510" s="2" t="s">
        <v>182</v>
      </c>
      <c r="E510" s="3">
        <v>1.905</v>
      </c>
      <c r="F510" s="3" t="s">
        <v>586</v>
      </c>
      <c r="G510" s="6">
        <v>6</v>
      </c>
      <c r="H510" s="13">
        <f t="shared" si="14"/>
        <v>3.4289999999999998</v>
      </c>
      <c r="I510" s="13">
        <f>1.905*6</f>
        <v>11.43</v>
      </c>
    </row>
    <row r="511" spans="1:9" x14ac:dyDescent="0.25">
      <c r="A511" s="5">
        <v>508</v>
      </c>
      <c r="B511" s="1" t="s">
        <v>180</v>
      </c>
      <c r="C511" s="1" t="s">
        <v>9</v>
      </c>
      <c r="D511" s="2" t="s">
        <v>183</v>
      </c>
      <c r="E511" s="3">
        <v>2.2480000000000002</v>
      </c>
      <c r="F511" s="3" t="s">
        <v>585</v>
      </c>
      <c r="G511" s="6">
        <v>6</v>
      </c>
      <c r="H511" s="13">
        <f t="shared" si="14"/>
        <v>4.0464000000000002</v>
      </c>
      <c r="I511" s="13">
        <f>2.248*6</f>
        <v>13.488000000000001</v>
      </c>
    </row>
    <row r="512" spans="1:9" x14ac:dyDescent="0.25">
      <c r="A512" s="5">
        <v>509</v>
      </c>
      <c r="B512" s="1" t="s">
        <v>180</v>
      </c>
      <c r="C512" s="1" t="s">
        <v>9</v>
      </c>
      <c r="D512" s="2" t="s">
        <v>184</v>
      </c>
      <c r="E512" s="3">
        <v>7.6870000000000003</v>
      </c>
      <c r="F512" s="3">
        <v>7.6870000000000003</v>
      </c>
      <c r="G512" s="6">
        <v>6</v>
      </c>
      <c r="H512" s="13">
        <f t="shared" si="14"/>
        <v>13.836599999999999</v>
      </c>
      <c r="I512" s="13">
        <f t="shared" si="15"/>
        <v>46.122</v>
      </c>
    </row>
    <row r="513" spans="1:9" x14ac:dyDescent="0.25">
      <c r="A513" s="5">
        <v>510</v>
      </c>
      <c r="B513" s="1" t="s">
        <v>186</v>
      </c>
      <c r="C513" s="1" t="s">
        <v>9</v>
      </c>
      <c r="D513" s="2" t="s">
        <v>173</v>
      </c>
      <c r="E513" s="3">
        <v>111.56</v>
      </c>
      <c r="F513" s="3">
        <v>89.355999999999995</v>
      </c>
      <c r="G513" s="6">
        <v>6</v>
      </c>
      <c r="H513" s="13">
        <f t="shared" si="14"/>
        <v>160.84079999999997</v>
      </c>
      <c r="I513" s="13">
        <f t="shared" si="15"/>
        <v>536.13599999999997</v>
      </c>
    </row>
    <row r="514" spans="1:9" x14ac:dyDescent="0.25">
      <c r="A514" s="5">
        <v>511</v>
      </c>
      <c r="B514" s="1" t="s">
        <v>186</v>
      </c>
      <c r="C514" s="1" t="s">
        <v>9</v>
      </c>
      <c r="D514" s="2" t="s">
        <v>174</v>
      </c>
      <c r="E514" s="3">
        <v>56.456000000000003</v>
      </c>
      <c r="F514" s="3" t="s">
        <v>584</v>
      </c>
      <c r="G514" s="6">
        <v>6</v>
      </c>
      <c r="H514" s="13">
        <f t="shared" si="14"/>
        <v>101.62079999999999</v>
      </c>
      <c r="I514" s="13">
        <f>56.456*6</f>
        <v>338.73599999999999</v>
      </c>
    </row>
    <row r="515" spans="1:9" x14ac:dyDescent="0.25">
      <c r="A515" s="5">
        <v>512</v>
      </c>
      <c r="B515" s="1" t="s">
        <v>186</v>
      </c>
      <c r="C515" s="1" t="s">
        <v>9</v>
      </c>
      <c r="D515" s="2" t="s">
        <v>20</v>
      </c>
      <c r="E515" s="3">
        <v>87.561000000000007</v>
      </c>
      <c r="F515" s="3" t="s">
        <v>583</v>
      </c>
      <c r="G515" s="6">
        <v>6</v>
      </c>
      <c r="H515" s="13">
        <f t="shared" si="14"/>
        <v>157.60979999999998</v>
      </c>
      <c r="I515" s="13">
        <f>87.561*6</f>
        <v>525.36599999999999</v>
      </c>
    </row>
    <row r="516" spans="1:9" x14ac:dyDescent="0.25">
      <c r="A516" s="5">
        <v>513</v>
      </c>
      <c r="B516" s="1" t="s">
        <v>186</v>
      </c>
      <c r="C516" s="1" t="s">
        <v>9</v>
      </c>
      <c r="D516" s="2" t="s">
        <v>164</v>
      </c>
      <c r="E516" s="3">
        <v>5.516</v>
      </c>
      <c r="F516" s="3" t="s">
        <v>582</v>
      </c>
      <c r="G516" s="6">
        <v>6</v>
      </c>
      <c r="H516" s="13">
        <f t="shared" si="14"/>
        <v>9.9288000000000007</v>
      </c>
      <c r="I516" s="13">
        <f>5.516*6</f>
        <v>33.096000000000004</v>
      </c>
    </row>
    <row r="517" spans="1:9" x14ac:dyDescent="0.25">
      <c r="A517" s="5">
        <v>514</v>
      </c>
      <c r="B517" s="1" t="s">
        <v>186</v>
      </c>
      <c r="C517" s="1" t="s">
        <v>9</v>
      </c>
      <c r="D517" s="2" t="s">
        <v>165</v>
      </c>
      <c r="E517" s="3">
        <v>5.4320000000000004</v>
      </c>
      <c r="F517" s="3" t="s">
        <v>581</v>
      </c>
      <c r="G517" s="6">
        <v>6</v>
      </c>
      <c r="H517" s="13">
        <f t="shared" ref="H517:H565" si="16">I517*30%</f>
        <v>9.7775999999999996</v>
      </c>
      <c r="I517" s="13">
        <f>5.432*6</f>
        <v>32.591999999999999</v>
      </c>
    </row>
    <row r="518" spans="1:9" x14ac:dyDescent="0.25">
      <c r="A518" s="5">
        <v>515</v>
      </c>
      <c r="B518" s="1" t="s">
        <v>186</v>
      </c>
      <c r="C518" s="1" t="s">
        <v>9</v>
      </c>
      <c r="D518" s="2" t="s">
        <v>13</v>
      </c>
      <c r="E518" s="3">
        <v>92.617000000000004</v>
      </c>
      <c r="F518" s="3">
        <v>46.466999999999999</v>
      </c>
      <c r="G518" s="6">
        <v>6</v>
      </c>
      <c r="H518" s="13">
        <f t="shared" si="16"/>
        <v>83.640600000000006</v>
      </c>
      <c r="I518" s="13">
        <f t="shared" ref="I518:I565" si="17">F518*G518</f>
        <v>278.80200000000002</v>
      </c>
    </row>
    <row r="519" spans="1:9" x14ac:dyDescent="0.25">
      <c r="A519" s="5">
        <v>516</v>
      </c>
      <c r="B519" s="1" t="s">
        <v>186</v>
      </c>
      <c r="C519" s="1" t="s">
        <v>9</v>
      </c>
      <c r="D519" s="2" t="s">
        <v>120</v>
      </c>
      <c r="E519" s="3">
        <v>212.398</v>
      </c>
      <c r="F519" s="3">
        <v>112.389</v>
      </c>
      <c r="G519" s="6">
        <v>6</v>
      </c>
      <c r="H519" s="13">
        <f t="shared" si="16"/>
        <v>202.30019999999999</v>
      </c>
      <c r="I519" s="13">
        <f t="shared" si="17"/>
        <v>674.33399999999995</v>
      </c>
    </row>
    <row r="520" spans="1:9" x14ac:dyDescent="0.25">
      <c r="A520" s="5">
        <v>517</v>
      </c>
      <c r="B520" s="1" t="s">
        <v>186</v>
      </c>
      <c r="C520" s="1" t="s">
        <v>9</v>
      </c>
      <c r="D520" s="2" t="s">
        <v>21</v>
      </c>
      <c r="E520" s="3">
        <v>4.2160000000000002</v>
      </c>
      <c r="F520" s="3" t="s">
        <v>580</v>
      </c>
      <c r="G520" s="6">
        <v>6</v>
      </c>
      <c r="H520" s="13">
        <f t="shared" si="16"/>
        <v>7.5887999999999991</v>
      </c>
      <c r="I520" s="13">
        <f>4.216*6</f>
        <v>25.295999999999999</v>
      </c>
    </row>
    <row r="521" spans="1:9" x14ac:dyDescent="0.25">
      <c r="A521" s="5">
        <v>518</v>
      </c>
      <c r="B521" s="1" t="s">
        <v>186</v>
      </c>
      <c r="C521" s="1" t="s">
        <v>9</v>
      </c>
      <c r="D521" s="2" t="s">
        <v>187</v>
      </c>
      <c r="E521" s="3">
        <v>4.6710000000000003</v>
      </c>
      <c r="F521" s="3" t="s">
        <v>579</v>
      </c>
      <c r="G521" s="6">
        <v>6</v>
      </c>
      <c r="H521" s="13">
        <f t="shared" si="16"/>
        <v>8.4077999999999999</v>
      </c>
      <c r="I521" s="13">
        <f>4.671*6</f>
        <v>28.026000000000003</v>
      </c>
    </row>
    <row r="522" spans="1:9" x14ac:dyDescent="0.25">
      <c r="A522" s="5">
        <v>519</v>
      </c>
      <c r="B522" s="1" t="s">
        <v>186</v>
      </c>
      <c r="C522" s="1" t="s">
        <v>9</v>
      </c>
      <c r="D522" s="2" t="s">
        <v>541</v>
      </c>
      <c r="E522" s="3">
        <v>9.4E-2</v>
      </c>
      <c r="F522" s="3" t="s">
        <v>578</v>
      </c>
      <c r="G522" s="6">
        <v>6</v>
      </c>
      <c r="H522" s="13">
        <f t="shared" si="16"/>
        <v>0.16920000000000002</v>
      </c>
      <c r="I522" s="13">
        <f>0.094*6</f>
        <v>0.56400000000000006</v>
      </c>
    </row>
    <row r="523" spans="1:9" x14ac:dyDescent="0.25">
      <c r="A523" s="5">
        <v>520</v>
      </c>
      <c r="B523" s="1" t="s">
        <v>186</v>
      </c>
      <c r="C523" s="1" t="s">
        <v>9</v>
      </c>
      <c r="D523" s="2" t="s">
        <v>380</v>
      </c>
      <c r="E523" s="3">
        <v>1.351</v>
      </c>
      <c r="F523" s="3" t="s">
        <v>577</v>
      </c>
      <c r="G523" s="6">
        <v>6</v>
      </c>
      <c r="H523" s="13">
        <f t="shared" si="16"/>
        <v>2.4318</v>
      </c>
      <c r="I523" s="13">
        <f>1.351*6</f>
        <v>8.1059999999999999</v>
      </c>
    </row>
    <row r="524" spans="1:9" x14ac:dyDescent="0.25">
      <c r="A524" s="5">
        <v>521</v>
      </c>
      <c r="B524" s="1" t="s">
        <v>186</v>
      </c>
      <c r="C524" s="1" t="s">
        <v>9</v>
      </c>
      <c r="D524" s="2" t="s">
        <v>189</v>
      </c>
      <c r="E524" s="3">
        <v>219.36500000000001</v>
      </c>
      <c r="F524" s="3">
        <v>124.16500000000001</v>
      </c>
      <c r="G524" s="6">
        <v>6</v>
      </c>
      <c r="H524" s="13">
        <f t="shared" si="16"/>
        <v>223.49699999999999</v>
      </c>
      <c r="I524" s="13">
        <f t="shared" si="17"/>
        <v>744.99</v>
      </c>
    </row>
    <row r="525" spans="1:9" x14ac:dyDescent="0.25">
      <c r="A525" s="5">
        <v>522</v>
      </c>
      <c r="B525" s="1" t="s">
        <v>186</v>
      </c>
      <c r="C525" s="1" t="s">
        <v>9</v>
      </c>
      <c r="D525" s="2" t="s">
        <v>188</v>
      </c>
      <c r="E525" s="3">
        <v>4.7960000000000003</v>
      </c>
      <c r="F525" s="3" t="s">
        <v>576</v>
      </c>
      <c r="G525" s="6">
        <v>6</v>
      </c>
      <c r="H525" s="13">
        <f t="shared" si="16"/>
        <v>8.6328000000000014</v>
      </c>
      <c r="I525" s="13">
        <f>4.796*6</f>
        <v>28.776000000000003</v>
      </c>
    </row>
    <row r="526" spans="1:9" x14ac:dyDescent="0.25">
      <c r="A526" s="5">
        <v>523</v>
      </c>
      <c r="B526" s="1" t="s">
        <v>186</v>
      </c>
      <c r="C526" s="1" t="s">
        <v>9</v>
      </c>
      <c r="D526" s="2" t="s">
        <v>542</v>
      </c>
      <c r="E526" s="3">
        <v>1.214</v>
      </c>
      <c r="F526" s="3" t="s">
        <v>575</v>
      </c>
      <c r="G526" s="6">
        <v>6</v>
      </c>
      <c r="H526" s="13">
        <f t="shared" si="16"/>
        <v>2.1852</v>
      </c>
      <c r="I526" s="13">
        <f>1.214*6</f>
        <v>7.2839999999999998</v>
      </c>
    </row>
    <row r="527" spans="1:9" x14ac:dyDescent="0.25">
      <c r="A527" s="5">
        <v>524</v>
      </c>
      <c r="B527" s="1" t="s">
        <v>186</v>
      </c>
      <c r="C527" s="1" t="s">
        <v>9</v>
      </c>
      <c r="D527" s="2" t="s">
        <v>190</v>
      </c>
      <c r="E527" s="3">
        <v>7.4870000000000001</v>
      </c>
      <c r="F527" s="3" t="s">
        <v>574</v>
      </c>
      <c r="G527" s="6">
        <v>6</v>
      </c>
      <c r="H527" s="13">
        <f t="shared" si="16"/>
        <v>13.476599999999999</v>
      </c>
      <c r="I527" s="13">
        <f>7.487*6</f>
        <v>44.921999999999997</v>
      </c>
    </row>
    <row r="528" spans="1:9" x14ac:dyDescent="0.25">
      <c r="A528" s="5">
        <v>525</v>
      </c>
      <c r="B528" s="1" t="s">
        <v>186</v>
      </c>
      <c r="C528" s="1" t="s">
        <v>9</v>
      </c>
      <c r="D528" s="2" t="s">
        <v>191</v>
      </c>
      <c r="E528" s="3">
        <v>95.587000000000003</v>
      </c>
      <c r="F528" s="3">
        <v>95.587000000000003</v>
      </c>
      <c r="G528" s="6">
        <v>6</v>
      </c>
      <c r="H528" s="13">
        <f t="shared" si="16"/>
        <v>172.0566</v>
      </c>
      <c r="I528" s="13">
        <f t="shared" si="17"/>
        <v>573.52200000000005</v>
      </c>
    </row>
    <row r="529" spans="1:9" x14ac:dyDescent="0.25">
      <c r="A529" s="5">
        <v>526</v>
      </c>
      <c r="B529" s="1" t="s">
        <v>192</v>
      </c>
      <c r="C529" s="1" t="s">
        <v>9</v>
      </c>
      <c r="D529" s="2" t="s">
        <v>28</v>
      </c>
      <c r="E529" s="3">
        <v>57.298000000000002</v>
      </c>
      <c r="F529" s="3" t="s">
        <v>573</v>
      </c>
      <c r="G529" s="6">
        <v>6</v>
      </c>
      <c r="H529" s="13">
        <f t="shared" si="16"/>
        <v>103.13639999999999</v>
      </c>
      <c r="I529" s="13">
        <f>57.298*6</f>
        <v>343.78800000000001</v>
      </c>
    </row>
    <row r="530" spans="1:9" x14ac:dyDescent="0.25">
      <c r="A530" s="5">
        <v>527</v>
      </c>
      <c r="B530" s="1" t="s">
        <v>192</v>
      </c>
      <c r="C530" s="1" t="s">
        <v>9</v>
      </c>
      <c r="D530" s="2" t="s">
        <v>193</v>
      </c>
      <c r="E530" s="3">
        <v>2.2799999999999998</v>
      </c>
      <c r="F530" s="3" t="s">
        <v>572</v>
      </c>
      <c r="G530" s="6">
        <v>6</v>
      </c>
      <c r="H530" s="13">
        <f t="shared" si="16"/>
        <v>4.1040000000000001</v>
      </c>
      <c r="I530" s="13">
        <f>2.28*6</f>
        <v>13.68</v>
      </c>
    </row>
    <row r="531" spans="1:9" x14ac:dyDescent="0.25">
      <c r="A531" s="5">
        <v>528</v>
      </c>
      <c r="B531" s="1" t="s">
        <v>192</v>
      </c>
      <c r="C531" s="1" t="s">
        <v>9</v>
      </c>
      <c r="D531" s="2" t="s">
        <v>194</v>
      </c>
      <c r="E531" s="3">
        <v>3.5470000000000002</v>
      </c>
      <c r="F531" s="3" t="s">
        <v>571</v>
      </c>
      <c r="G531" s="6">
        <v>6</v>
      </c>
      <c r="H531" s="13">
        <f t="shared" si="16"/>
        <v>6.3845999999999998</v>
      </c>
      <c r="I531" s="13">
        <f>3.547*6</f>
        <v>21.282</v>
      </c>
    </row>
    <row r="532" spans="1:9" x14ac:dyDescent="0.25">
      <c r="A532" s="5">
        <v>529</v>
      </c>
      <c r="B532" s="1" t="s">
        <v>192</v>
      </c>
      <c r="C532" s="1" t="s">
        <v>9</v>
      </c>
      <c r="D532" s="2" t="s">
        <v>172</v>
      </c>
      <c r="E532" s="3">
        <v>652.48400000000004</v>
      </c>
      <c r="F532" s="3">
        <v>202.48400000000001</v>
      </c>
      <c r="G532" s="6">
        <v>6</v>
      </c>
      <c r="H532" s="13">
        <f t="shared" si="16"/>
        <v>364.47120000000001</v>
      </c>
      <c r="I532" s="13">
        <f t="shared" si="17"/>
        <v>1214.904</v>
      </c>
    </row>
    <row r="533" spans="1:9" x14ac:dyDescent="0.25">
      <c r="A533" s="5">
        <v>530</v>
      </c>
      <c r="B533" s="1" t="s">
        <v>192</v>
      </c>
      <c r="C533" s="1" t="s">
        <v>9</v>
      </c>
      <c r="D533" s="2" t="s">
        <v>10</v>
      </c>
      <c r="E533" s="3">
        <v>282.20400000000001</v>
      </c>
      <c r="F533" s="3">
        <v>156.20400000000001</v>
      </c>
      <c r="G533" s="6">
        <v>6</v>
      </c>
      <c r="H533" s="13">
        <f t="shared" si="16"/>
        <v>281.16719999999998</v>
      </c>
      <c r="I533" s="13">
        <f t="shared" si="17"/>
        <v>937.22400000000005</v>
      </c>
    </row>
    <row r="534" spans="1:9" x14ac:dyDescent="0.25">
      <c r="A534" s="5">
        <v>531</v>
      </c>
      <c r="B534" s="1" t="s">
        <v>192</v>
      </c>
      <c r="C534" s="1" t="s">
        <v>9</v>
      </c>
      <c r="D534" s="2" t="s">
        <v>164</v>
      </c>
      <c r="E534" s="3">
        <v>0.87</v>
      </c>
      <c r="F534" s="3" t="s">
        <v>569</v>
      </c>
      <c r="G534" s="6">
        <v>6</v>
      </c>
      <c r="H534" s="13">
        <f t="shared" si="16"/>
        <v>1.5659999999999998</v>
      </c>
      <c r="I534" s="13">
        <f>0.87*6</f>
        <v>5.22</v>
      </c>
    </row>
    <row r="535" spans="1:9" x14ac:dyDescent="0.25">
      <c r="A535" s="5">
        <v>532</v>
      </c>
      <c r="B535" s="1" t="s">
        <v>192</v>
      </c>
      <c r="C535" s="1" t="s">
        <v>9</v>
      </c>
      <c r="D535" s="2" t="s">
        <v>165</v>
      </c>
      <c r="E535" s="3">
        <v>2.5870000000000002</v>
      </c>
      <c r="F535" s="3" t="s">
        <v>568</v>
      </c>
      <c r="G535" s="6">
        <v>6</v>
      </c>
      <c r="H535" s="13">
        <f t="shared" si="16"/>
        <v>4.6566000000000001</v>
      </c>
      <c r="I535" s="13">
        <f>2.587*6</f>
        <v>15.522000000000002</v>
      </c>
    </row>
    <row r="536" spans="1:9" x14ac:dyDescent="0.25">
      <c r="A536" s="5">
        <v>533</v>
      </c>
      <c r="B536" s="1" t="s">
        <v>192</v>
      </c>
      <c r="C536" s="1" t="s">
        <v>9</v>
      </c>
      <c r="D536" s="2" t="s">
        <v>166</v>
      </c>
      <c r="E536" s="3">
        <v>21.402999999999999</v>
      </c>
      <c r="F536" s="3">
        <v>6.4029999999999996</v>
      </c>
      <c r="G536" s="6">
        <v>6</v>
      </c>
      <c r="H536" s="13">
        <f t="shared" si="16"/>
        <v>11.525399999999999</v>
      </c>
      <c r="I536" s="13">
        <f t="shared" si="17"/>
        <v>38.417999999999999</v>
      </c>
    </row>
    <row r="537" spans="1:9" x14ac:dyDescent="0.25">
      <c r="A537" s="5">
        <v>534</v>
      </c>
      <c r="B537" s="1" t="s">
        <v>192</v>
      </c>
      <c r="C537" s="1" t="s">
        <v>9</v>
      </c>
      <c r="D537" s="2" t="s">
        <v>13</v>
      </c>
      <c r="E537" s="3">
        <v>237.98</v>
      </c>
      <c r="F537" s="3" t="s">
        <v>567</v>
      </c>
      <c r="G537" s="6">
        <v>6</v>
      </c>
      <c r="H537" s="13">
        <f t="shared" si="16"/>
        <v>428.36399999999998</v>
      </c>
      <c r="I537" s="13">
        <f>237.98*6</f>
        <v>1427.8799999999999</v>
      </c>
    </row>
    <row r="538" spans="1:9" x14ac:dyDescent="0.25">
      <c r="A538" s="5">
        <v>535</v>
      </c>
      <c r="B538" s="1" t="s">
        <v>192</v>
      </c>
      <c r="C538" s="1" t="s">
        <v>9</v>
      </c>
      <c r="D538" s="2" t="s">
        <v>14</v>
      </c>
      <c r="E538" s="3">
        <v>24.11</v>
      </c>
      <c r="F538" s="3" t="s">
        <v>566</v>
      </c>
      <c r="G538" s="6">
        <v>6</v>
      </c>
      <c r="H538" s="13">
        <f t="shared" si="16"/>
        <v>43.397999999999996</v>
      </c>
      <c r="I538" s="13">
        <f>24.11*6</f>
        <v>144.66</v>
      </c>
    </row>
    <row r="539" spans="1:9" x14ac:dyDescent="0.25">
      <c r="A539" s="5">
        <v>536</v>
      </c>
      <c r="B539" s="1" t="s">
        <v>192</v>
      </c>
      <c r="C539" s="1" t="s">
        <v>9</v>
      </c>
      <c r="D539" s="2" t="s">
        <v>12</v>
      </c>
      <c r="E539" s="3">
        <v>3.5819999999999999</v>
      </c>
      <c r="F539" s="3" t="s">
        <v>565</v>
      </c>
      <c r="G539" s="6">
        <v>6</v>
      </c>
      <c r="H539" s="13">
        <f t="shared" si="16"/>
        <v>6.4475999999999987</v>
      </c>
      <c r="I539" s="13">
        <f>3.582*6</f>
        <v>21.491999999999997</v>
      </c>
    </row>
    <row r="540" spans="1:9" x14ac:dyDescent="0.25">
      <c r="A540" s="5">
        <v>537</v>
      </c>
      <c r="B540" s="1" t="s">
        <v>192</v>
      </c>
      <c r="C540" s="1" t="s">
        <v>9</v>
      </c>
      <c r="D540" s="2" t="s">
        <v>91</v>
      </c>
      <c r="E540" s="3">
        <v>3.7850000000000001</v>
      </c>
      <c r="F540" s="3" t="s">
        <v>570</v>
      </c>
      <c r="G540" s="6">
        <v>6</v>
      </c>
      <c r="H540" s="13">
        <f t="shared" si="16"/>
        <v>6.8129999999999997</v>
      </c>
      <c r="I540" s="13">
        <f>3.785*6</f>
        <v>22.71</v>
      </c>
    </row>
    <row r="541" spans="1:9" x14ac:dyDescent="0.25">
      <c r="A541" s="5">
        <v>538</v>
      </c>
      <c r="B541" s="1" t="s">
        <v>192</v>
      </c>
      <c r="C541" s="1" t="s">
        <v>9</v>
      </c>
      <c r="D541" s="2" t="s">
        <v>26</v>
      </c>
      <c r="E541" s="3">
        <v>3.278</v>
      </c>
      <c r="F541" s="3" t="s">
        <v>564</v>
      </c>
      <c r="G541" s="6">
        <v>6</v>
      </c>
      <c r="H541" s="13">
        <f t="shared" si="16"/>
        <v>5.9003999999999994</v>
      </c>
      <c r="I541" s="13">
        <f>3.278*6</f>
        <v>19.667999999999999</v>
      </c>
    </row>
    <row r="542" spans="1:9" x14ac:dyDescent="0.25">
      <c r="A542" s="5">
        <v>539</v>
      </c>
      <c r="B542" s="1" t="s">
        <v>192</v>
      </c>
      <c r="C542" s="1" t="s">
        <v>9</v>
      </c>
      <c r="D542" s="2" t="s">
        <v>137</v>
      </c>
      <c r="E542" s="3">
        <v>79.644000000000005</v>
      </c>
      <c r="F542" s="3" t="s">
        <v>563</v>
      </c>
      <c r="G542" s="6">
        <v>6</v>
      </c>
      <c r="H542" s="13">
        <f t="shared" si="16"/>
        <v>143.35920000000002</v>
      </c>
      <c r="I542" s="13">
        <f>79.644*6</f>
        <v>477.86400000000003</v>
      </c>
    </row>
    <row r="543" spans="1:9" x14ac:dyDescent="0.25">
      <c r="A543" s="5">
        <v>540</v>
      </c>
      <c r="B543" s="1" t="s">
        <v>192</v>
      </c>
      <c r="C543" s="1" t="s">
        <v>9</v>
      </c>
      <c r="D543" s="2" t="s">
        <v>27</v>
      </c>
      <c r="E543" s="3">
        <v>3.82</v>
      </c>
      <c r="F543" s="3" t="s">
        <v>562</v>
      </c>
      <c r="G543" s="6">
        <v>6</v>
      </c>
      <c r="H543" s="13">
        <f t="shared" si="16"/>
        <v>6.8759999999999994</v>
      </c>
      <c r="I543" s="13">
        <f>3.82*6</f>
        <v>22.919999999999998</v>
      </c>
    </row>
    <row r="544" spans="1:9" x14ac:dyDescent="0.25">
      <c r="A544" s="5">
        <v>541</v>
      </c>
      <c r="B544" s="1" t="s">
        <v>192</v>
      </c>
      <c r="C544" s="1" t="s">
        <v>9</v>
      </c>
      <c r="D544" s="2" t="s">
        <v>30</v>
      </c>
      <c r="E544" s="3">
        <v>1.202</v>
      </c>
      <c r="F544" s="3" t="s">
        <v>561</v>
      </c>
      <c r="G544" s="6">
        <v>6</v>
      </c>
      <c r="H544" s="13">
        <f t="shared" si="16"/>
        <v>2.1635999999999997</v>
      </c>
      <c r="I544" s="13">
        <f>1.202*6</f>
        <v>7.2119999999999997</v>
      </c>
    </row>
    <row r="545" spans="1:9" x14ac:dyDescent="0.25">
      <c r="A545" s="5">
        <v>542</v>
      </c>
      <c r="B545" s="1" t="s">
        <v>192</v>
      </c>
      <c r="C545" s="1" t="s">
        <v>9</v>
      </c>
      <c r="D545" s="2" t="s">
        <v>32</v>
      </c>
      <c r="E545" s="3">
        <v>8.5990000000000002</v>
      </c>
      <c r="F545" s="3" t="s">
        <v>560</v>
      </c>
      <c r="G545" s="6">
        <v>6</v>
      </c>
      <c r="H545" s="13">
        <f t="shared" si="16"/>
        <v>15.478199999999999</v>
      </c>
      <c r="I545" s="13">
        <f>8.599*6</f>
        <v>51.594000000000001</v>
      </c>
    </row>
    <row r="546" spans="1:9" x14ac:dyDescent="0.25">
      <c r="A546" s="5">
        <v>543</v>
      </c>
      <c r="B546" s="1" t="s">
        <v>192</v>
      </c>
      <c r="C546" s="1" t="s">
        <v>9</v>
      </c>
      <c r="D546" s="2" t="s">
        <v>108</v>
      </c>
      <c r="E546" s="3">
        <v>0.73199999999999998</v>
      </c>
      <c r="F546" s="3" t="s">
        <v>559</v>
      </c>
      <c r="G546" s="6">
        <v>6</v>
      </c>
      <c r="H546" s="13">
        <f t="shared" si="16"/>
        <v>1.3175999999999999</v>
      </c>
      <c r="I546" s="13">
        <f>0.732*6</f>
        <v>4.3919999999999995</v>
      </c>
    </row>
    <row r="547" spans="1:9" x14ac:dyDescent="0.25">
      <c r="A547" s="5">
        <v>544</v>
      </c>
      <c r="B547" s="1" t="s">
        <v>192</v>
      </c>
      <c r="C547" s="1" t="s">
        <v>9</v>
      </c>
      <c r="D547" s="2" t="s">
        <v>94</v>
      </c>
      <c r="E547" s="3">
        <v>30.09</v>
      </c>
      <c r="F547" s="3" t="s">
        <v>558</v>
      </c>
      <c r="G547" s="6">
        <v>6</v>
      </c>
      <c r="H547" s="13">
        <f t="shared" si="16"/>
        <v>54.161999999999999</v>
      </c>
      <c r="I547" s="13">
        <f>30.09*6</f>
        <v>180.54</v>
      </c>
    </row>
    <row r="548" spans="1:9" x14ac:dyDescent="0.25">
      <c r="A548" s="5">
        <v>545</v>
      </c>
      <c r="B548" s="1" t="s">
        <v>192</v>
      </c>
      <c r="C548" s="1" t="s">
        <v>9</v>
      </c>
      <c r="D548" s="2" t="s">
        <v>96</v>
      </c>
      <c r="E548" s="3">
        <v>43.496000000000002</v>
      </c>
      <c r="F548" s="3" t="s">
        <v>557</v>
      </c>
      <c r="G548" s="6">
        <v>6</v>
      </c>
      <c r="H548" s="13">
        <f t="shared" si="16"/>
        <v>78.2928</v>
      </c>
      <c r="I548" s="13">
        <f>43.496*6</f>
        <v>260.976</v>
      </c>
    </row>
    <row r="549" spans="1:9" x14ac:dyDescent="0.25">
      <c r="A549" s="5">
        <v>546</v>
      </c>
      <c r="B549" s="1" t="s">
        <v>192</v>
      </c>
      <c r="C549" s="1" t="s">
        <v>9</v>
      </c>
      <c r="D549" s="2" t="s">
        <v>97</v>
      </c>
      <c r="E549" s="3">
        <v>91.552999999999997</v>
      </c>
      <c r="F549" s="3" t="s">
        <v>556</v>
      </c>
      <c r="G549" s="6">
        <v>6</v>
      </c>
      <c r="H549" s="13">
        <f t="shared" si="16"/>
        <v>164.7954</v>
      </c>
      <c r="I549" s="13">
        <f>91.553*6</f>
        <v>549.31799999999998</v>
      </c>
    </row>
    <row r="550" spans="1:9" x14ac:dyDescent="0.25">
      <c r="A550" s="5">
        <v>547</v>
      </c>
      <c r="B550" s="1" t="s">
        <v>192</v>
      </c>
      <c r="C550" s="1" t="s">
        <v>9</v>
      </c>
      <c r="D550" s="2" t="s">
        <v>98</v>
      </c>
      <c r="E550" s="3">
        <v>37.161999999999999</v>
      </c>
      <c r="F550" s="3" t="s">
        <v>555</v>
      </c>
      <c r="G550" s="6">
        <v>6</v>
      </c>
      <c r="H550" s="13">
        <f t="shared" si="16"/>
        <v>66.891599999999997</v>
      </c>
      <c r="I550" s="13">
        <f>37.162*6</f>
        <v>222.97199999999998</v>
      </c>
    </row>
    <row r="551" spans="1:9" x14ac:dyDescent="0.25">
      <c r="A551" s="5">
        <v>548</v>
      </c>
      <c r="B551" s="1" t="s">
        <v>192</v>
      </c>
      <c r="C551" s="1" t="s">
        <v>9</v>
      </c>
      <c r="D551" s="2" t="s">
        <v>117</v>
      </c>
      <c r="E551" s="3">
        <v>4.9089999999999998</v>
      </c>
      <c r="F551" s="3" t="s">
        <v>554</v>
      </c>
      <c r="G551" s="6">
        <v>6</v>
      </c>
      <c r="H551" s="13">
        <f t="shared" si="16"/>
        <v>8.8361999999999998</v>
      </c>
      <c r="I551" s="13">
        <f>4.909*6</f>
        <v>29.454000000000001</v>
      </c>
    </row>
    <row r="552" spans="1:9" x14ac:dyDescent="0.25">
      <c r="A552" s="5">
        <v>549</v>
      </c>
      <c r="B552" s="1" t="s">
        <v>192</v>
      </c>
      <c r="C552" s="1" t="s">
        <v>9</v>
      </c>
      <c r="D552" s="2" t="s">
        <v>138</v>
      </c>
      <c r="E552" s="3">
        <v>86.412999999999997</v>
      </c>
      <c r="F552" s="3" t="s">
        <v>553</v>
      </c>
      <c r="G552" s="6">
        <v>6</v>
      </c>
      <c r="H552" s="13">
        <f t="shared" si="16"/>
        <v>155.54339999999999</v>
      </c>
      <c r="I552" s="13">
        <f>86.413*6</f>
        <v>518.47799999999995</v>
      </c>
    </row>
    <row r="553" spans="1:9" x14ac:dyDescent="0.25">
      <c r="A553" s="5">
        <v>550</v>
      </c>
      <c r="B553" s="1" t="s">
        <v>192</v>
      </c>
      <c r="C553" s="1" t="s">
        <v>9</v>
      </c>
      <c r="D553" s="2" t="s">
        <v>121</v>
      </c>
      <c r="E553" s="3">
        <v>50.241999999999997</v>
      </c>
      <c r="F553" s="3">
        <v>12.242000000000001</v>
      </c>
      <c r="G553" s="6">
        <v>6</v>
      </c>
      <c r="H553" s="13">
        <f t="shared" si="16"/>
        <v>22.035599999999999</v>
      </c>
      <c r="I553" s="13">
        <f t="shared" si="17"/>
        <v>73.451999999999998</v>
      </c>
    </row>
    <row r="554" spans="1:9" x14ac:dyDescent="0.25">
      <c r="A554" s="5">
        <v>551</v>
      </c>
      <c r="B554" s="1" t="s">
        <v>192</v>
      </c>
      <c r="C554" s="1" t="s">
        <v>9</v>
      </c>
      <c r="D554" s="2" t="s">
        <v>35</v>
      </c>
      <c r="E554" s="3">
        <v>17.878</v>
      </c>
      <c r="F554" s="3" t="s">
        <v>552</v>
      </c>
      <c r="G554" s="6">
        <v>6</v>
      </c>
      <c r="H554" s="13">
        <f t="shared" si="16"/>
        <v>32.180399999999999</v>
      </c>
      <c r="I554" s="13">
        <f>17.878*6</f>
        <v>107.268</v>
      </c>
    </row>
    <row r="555" spans="1:9" x14ac:dyDescent="0.25">
      <c r="A555" s="5">
        <v>552</v>
      </c>
      <c r="B555" s="1" t="s">
        <v>192</v>
      </c>
      <c r="C555" s="1" t="s">
        <v>9</v>
      </c>
      <c r="D555" s="2" t="s">
        <v>139</v>
      </c>
      <c r="E555" s="3">
        <v>29.065999999999999</v>
      </c>
      <c r="F555" s="3" t="s">
        <v>551</v>
      </c>
      <c r="G555" s="6">
        <v>6</v>
      </c>
      <c r="H555" s="13">
        <f t="shared" si="16"/>
        <v>52.318799999999996</v>
      </c>
      <c r="I555" s="13">
        <f>29.066*6</f>
        <v>174.39599999999999</v>
      </c>
    </row>
    <row r="556" spans="1:9" x14ac:dyDescent="0.25">
      <c r="A556" s="5">
        <v>553</v>
      </c>
      <c r="B556" s="1" t="s">
        <v>192</v>
      </c>
      <c r="C556" s="1" t="s">
        <v>9</v>
      </c>
      <c r="D556" s="2" t="s">
        <v>141</v>
      </c>
      <c r="E556" s="3">
        <v>17.792999999999999</v>
      </c>
      <c r="F556" s="3" t="s">
        <v>550</v>
      </c>
      <c r="G556" s="6">
        <v>6</v>
      </c>
      <c r="H556" s="13">
        <f t="shared" si="16"/>
        <v>32.0274</v>
      </c>
      <c r="I556" s="13">
        <f>17.793*6</f>
        <v>106.758</v>
      </c>
    </row>
    <row r="557" spans="1:9" x14ac:dyDescent="0.25">
      <c r="A557" s="5">
        <v>554</v>
      </c>
      <c r="B557" s="1" t="s">
        <v>192</v>
      </c>
      <c r="C557" s="1" t="s">
        <v>9</v>
      </c>
      <c r="D557" s="2" t="s">
        <v>15</v>
      </c>
      <c r="E557" s="3">
        <v>15.430999999999999</v>
      </c>
      <c r="F557" s="3" t="s">
        <v>549</v>
      </c>
      <c r="G557" s="6">
        <v>6</v>
      </c>
      <c r="H557" s="13">
        <f t="shared" si="16"/>
        <v>27.7758</v>
      </c>
      <c r="I557" s="13">
        <f>15.431*6</f>
        <v>92.585999999999999</v>
      </c>
    </row>
    <row r="558" spans="1:9" x14ac:dyDescent="0.25">
      <c r="A558" s="5">
        <v>555</v>
      </c>
      <c r="B558" s="1" t="s">
        <v>192</v>
      </c>
      <c r="C558" s="1" t="s">
        <v>9</v>
      </c>
      <c r="D558" s="2" t="s">
        <v>167</v>
      </c>
      <c r="E558" s="3">
        <v>63.661999999999999</v>
      </c>
      <c r="F558" s="3" t="s">
        <v>548</v>
      </c>
      <c r="G558" s="6">
        <v>6</v>
      </c>
      <c r="H558" s="13">
        <f t="shared" si="16"/>
        <v>114.53759999999998</v>
      </c>
      <c r="I558" s="13">
        <f>63.632*6</f>
        <v>381.79199999999997</v>
      </c>
    </row>
    <row r="559" spans="1:9" x14ac:dyDescent="0.25">
      <c r="A559" s="5">
        <v>556</v>
      </c>
      <c r="B559" s="1" t="s">
        <v>192</v>
      </c>
      <c r="C559" s="1" t="s">
        <v>9</v>
      </c>
      <c r="D559" s="2" t="s">
        <v>543</v>
      </c>
      <c r="E559" s="3">
        <v>0.20799999999999999</v>
      </c>
      <c r="F559" s="3" t="s">
        <v>547</v>
      </c>
      <c r="G559" s="6">
        <v>6</v>
      </c>
      <c r="H559" s="13">
        <f t="shared" si="16"/>
        <v>0.37440000000000001</v>
      </c>
      <c r="I559" s="13">
        <f>0.208*6</f>
        <v>1.248</v>
      </c>
    </row>
    <row r="560" spans="1:9" x14ac:dyDescent="0.25">
      <c r="A560" s="5">
        <v>557</v>
      </c>
      <c r="B560" s="1" t="s">
        <v>192</v>
      </c>
      <c r="C560" s="1" t="s">
        <v>9</v>
      </c>
      <c r="D560" s="2" t="s">
        <v>195</v>
      </c>
      <c r="E560" s="3">
        <v>735.32799999999997</v>
      </c>
      <c r="F560" s="3" t="s">
        <v>546</v>
      </c>
      <c r="G560" s="6">
        <v>6</v>
      </c>
      <c r="H560" s="13">
        <f t="shared" si="16"/>
        <v>1323.5903999999998</v>
      </c>
      <c r="I560" s="13">
        <f>735.328*6</f>
        <v>4411.9679999999998</v>
      </c>
    </row>
    <row r="561" spans="1:9" x14ac:dyDescent="0.25">
      <c r="A561" s="5">
        <v>558</v>
      </c>
      <c r="B561" s="1" t="s">
        <v>192</v>
      </c>
      <c r="C561" s="1" t="s">
        <v>9</v>
      </c>
      <c r="D561" s="2" t="s">
        <v>196</v>
      </c>
      <c r="E561" s="3">
        <v>406.65100000000001</v>
      </c>
      <c r="F561" s="3" t="s">
        <v>545</v>
      </c>
      <c r="G561" s="6">
        <v>6</v>
      </c>
      <c r="H561" s="13">
        <f t="shared" si="16"/>
        <v>731.97179999999992</v>
      </c>
      <c r="I561" s="13">
        <f>406.651*6</f>
        <v>2439.9059999999999</v>
      </c>
    </row>
    <row r="562" spans="1:9" x14ac:dyDescent="0.25">
      <c r="A562" s="5">
        <v>559</v>
      </c>
      <c r="B562" s="1" t="s">
        <v>192</v>
      </c>
      <c r="C562" s="1" t="s">
        <v>9</v>
      </c>
      <c r="D562" s="2" t="s">
        <v>197</v>
      </c>
      <c r="E562" s="3">
        <v>9.0139999999999993</v>
      </c>
      <c r="F562" s="3" t="s">
        <v>544</v>
      </c>
      <c r="G562" s="6">
        <v>6</v>
      </c>
      <c r="H562" s="13">
        <f t="shared" si="16"/>
        <v>16.225199999999997</v>
      </c>
      <c r="I562" s="13">
        <f>9.014*6</f>
        <v>54.083999999999996</v>
      </c>
    </row>
    <row r="563" spans="1:9" x14ac:dyDescent="0.25">
      <c r="A563" s="5">
        <v>560</v>
      </c>
      <c r="B563" s="1" t="s">
        <v>192</v>
      </c>
      <c r="C563" s="1" t="s">
        <v>9</v>
      </c>
      <c r="D563" s="2" t="s">
        <v>198</v>
      </c>
      <c r="E563" s="3">
        <v>175.155</v>
      </c>
      <c r="F563" s="3">
        <v>65.655000000000001</v>
      </c>
      <c r="G563" s="6">
        <v>6</v>
      </c>
      <c r="H563" s="13">
        <f t="shared" si="16"/>
        <v>118.179</v>
      </c>
      <c r="I563" s="13">
        <f t="shared" si="17"/>
        <v>393.93</v>
      </c>
    </row>
    <row r="564" spans="1:9" x14ac:dyDescent="0.25">
      <c r="A564" s="5">
        <v>561</v>
      </c>
      <c r="B564" s="1" t="s">
        <v>192</v>
      </c>
      <c r="C564" s="1" t="s">
        <v>9</v>
      </c>
      <c r="D564" s="2" t="s">
        <v>199</v>
      </c>
      <c r="E564" s="3">
        <v>345.05799999999999</v>
      </c>
      <c r="F564" s="3">
        <v>345.05799999999999</v>
      </c>
      <c r="G564" s="6">
        <v>6</v>
      </c>
      <c r="H564" s="13">
        <f t="shared" si="16"/>
        <v>621.10439999999994</v>
      </c>
      <c r="I564" s="13">
        <f t="shared" si="17"/>
        <v>2070.348</v>
      </c>
    </row>
    <row r="565" spans="1:9" x14ac:dyDescent="0.25">
      <c r="A565" s="5">
        <v>562</v>
      </c>
      <c r="B565" s="1" t="s">
        <v>192</v>
      </c>
      <c r="C565" s="1" t="s">
        <v>9</v>
      </c>
      <c r="D565" s="2" t="s">
        <v>70</v>
      </c>
      <c r="E565" s="3">
        <v>143.61000000000001</v>
      </c>
      <c r="F565" s="3">
        <v>76.61</v>
      </c>
      <c r="G565" s="6">
        <v>6</v>
      </c>
      <c r="H565" s="13">
        <f t="shared" si="16"/>
        <v>137.898</v>
      </c>
      <c r="I565" s="13">
        <f t="shared" si="17"/>
        <v>459.65999999999997</v>
      </c>
    </row>
    <row r="566" spans="1:9" ht="15" x14ac:dyDescent="0.25">
      <c r="A566" s="5"/>
      <c r="B566" s="5"/>
      <c r="C566" s="5"/>
      <c r="D566" s="5"/>
      <c r="E566" s="8">
        <f>SUM(E4:E565)</f>
        <v>33659.433000000012</v>
      </c>
      <c r="F566" s="8">
        <f>SUM(F4:F565)</f>
        <v>12354.324000000004</v>
      </c>
      <c r="G566" s="5"/>
      <c r="H566" s="9"/>
      <c r="I566" s="9"/>
    </row>
  </sheetData>
  <mergeCells count="1">
    <mergeCell ref="A2:I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8"/>
  <sheetViews>
    <sheetView tabSelected="1" topLeftCell="A496" zoomScaleNormal="100" workbookViewId="0">
      <selection activeCell="A507" sqref="A507:XFD517"/>
    </sheetView>
  </sheetViews>
  <sheetFormatPr defaultRowHeight="14.25" x14ac:dyDescent="0.25"/>
  <cols>
    <col min="1" max="1" width="8.42578125" style="10" customWidth="1"/>
    <col min="2" max="2" width="23.7109375" style="10" customWidth="1"/>
    <col min="3" max="3" width="20.28515625" style="10" customWidth="1"/>
    <col min="4" max="4" width="15.28515625" style="10" customWidth="1"/>
    <col min="5" max="5" width="11.42578125" style="11" customWidth="1"/>
    <col min="6" max="6" width="11.42578125" style="10" customWidth="1"/>
    <col min="7" max="7" width="13.7109375" style="10" customWidth="1"/>
    <col min="8" max="8" width="11.42578125" style="12" customWidth="1"/>
    <col min="9" max="9" width="14.42578125" style="12" customWidth="1"/>
    <col min="10" max="10" width="23.28515625" style="4" customWidth="1"/>
    <col min="11" max="257" width="9.140625" style="4"/>
    <col min="258" max="258" width="5.5703125" style="4" customWidth="1"/>
    <col min="259" max="259" width="21.5703125" style="4" customWidth="1"/>
    <col min="260" max="260" width="27.7109375" style="4" customWidth="1"/>
    <col min="261" max="261" width="19.5703125" style="4" customWidth="1"/>
    <col min="262" max="262" width="15.7109375" style="4" customWidth="1"/>
    <col min="263" max="264" width="13.7109375" style="4" customWidth="1"/>
    <col min="265" max="265" width="25.28515625" style="4" customWidth="1"/>
    <col min="266" max="266" width="23.28515625" style="4" customWidth="1"/>
    <col min="267" max="513" width="9.140625" style="4"/>
    <col min="514" max="514" width="5.5703125" style="4" customWidth="1"/>
    <col min="515" max="515" width="21.5703125" style="4" customWidth="1"/>
    <col min="516" max="516" width="27.7109375" style="4" customWidth="1"/>
    <col min="517" max="517" width="19.5703125" style="4" customWidth="1"/>
    <col min="518" max="518" width="15.7109375" style="4" customWidth="1"/>
    <col min="519" max="520" width="13.7109375" style="4" customWidth="1"/>
    <col min="521" max="521" width="25.28515625" style="4" customWidth="1"/>
    <col min="522" max="522" width="23.28515625" style="4" customWidth="1"/>
    <col min="523" max="769" width="9.140625" style="4"/>
    <col min="770" max="770" width="5.5703125" style="4" customWidth="1"/>
    <col min="771" max="771" width="21.5703125" style="4" customWidth="1"/>
    <col min="772" max="772" width="27.7109375" style="4" customWidth="1"/>
    <col min="773" max="773" width="19.5703125" style="4" customWidth="1"/>
    <col min="774" max="774" width="15.7109375" style="4" customWidth="1"/>
    <col min="775" max="776" width="13.7109375" style="4" customWidth="1"/>
    <col min="777" max="777" width="25.28515625" style="4" customWidth="1"/>
    <col min="778" max="778" width="23.28515625" style="4" customWidth="1"/>
    <col min="779" max="1025" width="9.140625" style="4"/>
    <col min="1026" max="1026" width="5.5703125" style="4" customWidth="1"/>
    <col min="1027" max="1027" width="21.5703125" style="4" customWidth="1"/>
    <col min="1028" max="1028" width="27.7109375" style="4" customWidth="1"/>
    <col min="1029" max="1029" width="19.5703125" style="4" customWidth="1"/>
    <col min="1030" max="1030" width="15.7109375" style="4" customWidth="1"/>
    <col min="1031" max="1032" width="13.7109375" style="4" customWidth="1"/>
    <col min="1033" max="1033" width="25.28515625" style="4" customWidth="1"/>
    <col min="1034" max="1034" width="23.28515625" style="4" customWidth="1"/>
    <col min="1035" max="1281" width="9.140625" style="4"/>
    <col min="1282" max="1282" width="5.5703125" style="4" customWidth="1"/>
    <col min="1283" max="1283" width="21.5703125" style="4" customWidth="1"/>
    <col min="1284" max="1284" width="27.7109375" style="4" customWidth="1"/>
    <col min="1285" max="1285" width="19.5703125" style="4" customWidth="1"/>
    <col min="1286" max="1286" width="15.7109375" style="4" customWidth="1"/>
    <col min="1287" max="1288" width="13.7109375" style="4" customWidth="1"/>
    <col min="1289" max="1289" width="25.28515625" style="4" customWidth="1"/>
    <col min="1290" max="1290" width="23.28515625" style="4" customWidth="1"/>
    <col min="1291" max="1537" width="9.140625" style="4"/>
    <col min="1538" max="1538" width="5.5703125" style="4" customWidth="1"/>
    <col min="1539" max="1539" width="21.5703125" style="4" customWidth="1"/>
    <col min="1540" max="1540" width="27.7109375" style="4" customWidth="1"/>
    <col min="1541" max="1541" width="19.5703125" style="4" customWidth="1"/>
    <col min="1542" max="1542" width="15.7109375" style="4" customWidth="1"/>
    <col min="1543" max="1544" width="13.7109375" style="4" customWidth="1"/>
    <col min="1545" max="1545" width="25.28515625" style="4" customWidth="1"/>
    <col min="1546" max="1546" width="23.28515625" style="4" customWidth="1"/>
    <col min="1547" max="1793" width="9.140625" style="4"/>
    <col min="1794" max="1794" width="5.5703125" style="4" customWidth="1"/>
    <col min="1795" max="1795" width="21.5703125" style="4" customWidth="1"/>
    <col min="1796" max="1796" width="27.7109375" style="4" customWidth="1"/>
    <col min="1797" max="1797" width="19.5703125" style="4" customWidth="1"/>
    <col min="1798" max="1798" width="15.7109375" style="4" customWidth="1"/>
    <col min="1799" max="1800" width="13.7109375" style="4" customWidth="1"/>
    <col min="1801" max="1801" width="25.28515625" style="4" customWidth="1"/>
    <col min="1802" max="1802" width="23.28515625" style="4" customWidth="1"/>
    <col min="1803" max="2049" width="9.140625" style="4"/>
    <col min="2050" max="2050" width="5.5703125" style="4" customWidth="1"/>
    <col min="2051" max="2051" width="21.5703125" style="4" customWidth="1"/>
    <col min="2052" max="2052" width="27.7109375" style="4" customWidth="1"/>
    <col min="2053" max="2053" width="19.5703125" style="4" customWidth="1"/>
    <col min="2054" max="2054" width="15.7109375" style="4" customWidth="1"/>
    <col min="2055" max="2056" width="13.7109375" style="4" customWidth="1"/>
    <col min="2057" max="2057" width="25.28515625" style="4" customWidth="1"/>
    <col min="2058" max="2058" width="23.28515625" style="4" customWidth="1"/>
    <col min="2059" max="2305" width="9.140625" style="4"/>
    <col min="2306" max="2306" width="5.5703125" style="4" customWidth="1"/>
    <col min="2307" max="2307" width="21.5703125" style="4" customWidth="1"/>
    <col min="2308" max="2308" width="27.7109375" style="4" customWidth="1"/>
    <col min="2309" max="2309" width="19.5703125" style="4" customWidth="1"/>
    <col min="2310" max="2310" width="15.7109375" style="4" customWidth="1"/>
    <col min="2311" max="2312" width="13.7109375" style="4" customWidth="1"/>
    <col min="2313" max="2313" width="25.28515625" style="4" customWidth="1"/>
    <col min="2314" max="2314" width="23.28515625" style="4" customWidth="1"/>
    <col min="2315" max="2561" width="9.140625" style="4"/>
    <col min="2562" max="2562" width="5.5703125" style="4" customWidth="1"/>
    <col min="2563" max="2563" width="21.5703125" style="4" customWidth="1"/>
    <col min="2564" max="2564" width="27.7109375" style="4" customWidth="1"/>
    <col min="2565" max="2565" width="19.5703125" style="4" customWidth="1"/>
    <col min="2566" max="2566" width="15.7109375" style="4" customWidth="1"/>
    <col min="2567" max="2568" width="13.7109375" style="4" customWidth="1"/>
    <col min="2569" max="2569" width="25.28515625" style="4" customWidth="1"/>
    <col min="2570" max="2570" width="23.28515625" style="4" customWidth="1"/>
    <col min="2571" max="2817" width="9.140625" style="4"/>
    <col min="2818" max="2818" width="5.5703125" style="4" customWidth="1"/>
    <col min="2819" max="2819" width="21.5703125" style="4" customWidth="1"/>
    <col min="2820" max="2820" width="27.7109375" style="4" customWidth="1"/>
    <col min="2821" max="2821" width="19.5703125" style="4" customWidth="1"/>
    <col min="2822" max="2822" width="15.7109375" style="4" customWidth="1"/>
    <col min="2823" max="2824" width="13.7109375" style="4" customWidth="1"/>
    <col min="2825" max="2825" width="25.28515625" style="4" customWidth="1"/>
    <col min="2826" max="2826" width="23.28515625" style="4" customWidth="1"/>
    <col min="2827" max="3073" width="9.140625" style="4"/>
    <col min="3074" max="3074" width="5.5703125" style="4" customWidth="1"/>
    <col min="3075" max="3075" width="21.5703125" style="4" customWidth="1"/>
    <col min="3076" max="3076" width="27.7109375" style="4" customWidth="1"/>
    <col min="3077" max="3077" width="19.5703125" style="4" customWidth="1"/>
    <col min="3078" max="3078" width="15.7109375" style="4" customWidth="1"/>
    <col min="3079" max="3080" width="13.7109375" style="4" customWidth="1"/>
    <col min="3081" max="3081" width="25.28515625" style="4" customWidth="1"/>
    <col min="3082" max="3082" width="23.28515625" style="4" customWidth="1"/>
    <col min="3083" max="3329" width="9.140625" style="4"/>
    <col min="3330" max="3330" width="5.5703125" style="4" customWidth="1"/>
    <col min="3331" max="3331" width="21.5703125" style="4" customWidth="1"/>
    <col min="3332" max="3332" width="27.7109375" style="4" customWidth="1"/>
    <col min="3333" max="3333" width="19.5703125" style="4" customWidth="1"/>
    <col min="3334" max="3334" width="15.7109375" style="4" customWidth="1"/>
    <col min="3335" max="3336" width="13.7109375" style="4" customWidth="1"/>
    <col min="3337" max="3337" width="25.28515625" style="4" customWidth="1"/>
    <col min="3338" max="3338" width="23.28515625" style="4" customWidth="1"/>
    <col min="3339" max="3585" width="9.140625" style="4"/>
    <col min="3586" max="3586" width="5.5703125" style="4" customWidth="1"/>
    <col min="3587" max="3587" width="21.5703125" style="4" customWidth="1"/>
    <col min="3588" max="3588" width="27.7109375" style="4" customWidth="1"/>
    <col min="3589" max="3589" width="19.5703125" style="4" customWidth="1"/>
    <col min="3590" max="3590" width="15.7109375" style="4" customWidth="1"/>
    <col min="3591" max="3592" width="13.7109375" style="4" customWidth="1"/>
    <col min="3593" max="3593" width="25.28515625" style="4" customWidth="1"/>
    <col min="3594" max="3594" width="23.28515625" style="4" customWidth="1"/>
    <col min="3595" max="3841" width="9.140625" style="4"/>
    <col min="3842" max="3842" width="5.5703125" style="4" customWidth="1"/>
    <col min="3843" max="3843" width="21.5703125" style="4" customWidth="1"/>
    <col min="3844" max="3844" width="27.7109375" style="4" customWidth="1"/>
    <col min="3845" max="3845" width="19.5703125" style="4" customWidth="1"/>
    <col min="3846" max="3846" width="15.7109375" style="4" customWidth="1"/>
    <col min="3847" max="3848" width="13.7109375" style="4" customWidth="1"/>
    <col min="3849" max="3849" width="25.28515625" style="4" customWidth="1"/>
    <col min="3850" max="3850" width="23.28515625" style="4" customWidth="1"/>
    <col min="3851" max="4097" width="9.140625" style="4"/>
    <col min="4098" max="4098" width="5.5703125" style="4" customWidth="1"/>
    <col min="4099" max="4099" width="21.5703125" style="4" customWidth="1"/>
    <col min="4100" max="4100" width="27.7109375" style="4" customWidth="1"/>
    <col min="4101" max="4101" width="19.5703125" style="4" customWidth="1"/>
    <col min="4102" max="4102" width="15.7109375" style="4" customWidth="1"/>
    <col min="4103" max="4104" width="13.7109375" style="4" customWidth="1"/>
    <col min="4105" max="4105" width="25.28515625" style="4" customWidth="1"/>
    <col min="4106" max="4106" width="23.28515625" style="4" customWidth="1"/>
    <col min="4107" max="4353" width="9.140625" style="4"/>
    <col min="4354" max="4354" width="5.5703125" style="4" customWidth="1"/>
    <col min="4355" max="4355" width="21.5703125" style="4" customWidth="1"/>
    <col min="4356" max="4356" width="27.7109375" style="4" customWidth="1"/>
    <col min="4357" max="4357" width="19.5703125" style="4" customWidth="1"/>
    <col min="4358" max="4358" width="15.7109375" style="4" customWidth="1"/>
    <col min="4359" max="4360" width="13.7109375" style="4" customWidth="1"/>
    <col min="4361" max="4361" width="25.28515625" style="4" customWidth="1"/>
    <col min="4362" max="4362" width="23.28515625" style="4" customWidth="1"/>
    <col min="4363" max="4609" width="9.140625" style="4"/>
    <col min="4610" max="4610" width="5.5703125" style="4" customWidth="1"/>
    <col min="4611" max="4611" width="21.5703125" style="4" customWidth="1"/>
    <col min="4612" max="4612" width="27.7109375" style="4" customWidth="1"/>
    <col min="4613" max="4613" width="19.5703125" style="4" customWidth="1"/>
    <col min="4614" max="4614" width="15.7109375" style="4" customWidth="1"/>
    <col min="4615" max="4616" width="13.7109375" style="4" customWidth="1"/>
    <col min="4617" max="4617" width="25.28515625" style="4" customWidth="1"/>
    <col min="4618" max="4618" width="23.28515625" style="4" customWidth="1"/>
    <col min="4619" max="4865" width="9.140625" style="4"/>
    <col min="4866" max="4866" width="5.5703125" style="4" customWidth="1"/>
    <col min="4867" max="4867" width="21.5703125" style="4" customWidth="1"/>
    <col min="4868" max="4868" width="27.7109375" style="4" customWidth="1"/>
    <col min="4869" max="4869" width="19.5703125" style="4" customWidth="1"/>
    <col min="4870" max="4870" width="15.7109375" style="4" customWidth="1"/>
    <col min="4871" max="4872" width="13.7109375" style="4" customWidth="1"/>
    <col min="4873" max="4873" width="25.28515625" style="4" customWidth="1"/>
    <col min="4874" max="4874" width="23.28515625" style="4" customWidth="1"/>
    <col min="4875" max="5121" width="9.140625" style="4"/>
    <col min="5122" max="5122" width="5.5703125" style="4" customWidth="1"/>
    <col min="5123" max="5123" width="21.5703125" style="4" customWidth="1"/>
    <col min="5124" max="5124" width="27.7109375" style="4" customWidth="1"/>
    <col min="5125" max="5125" width="19.5703125" style="4" customWidth="1"/>
    <col min="5126" max="5126" width="15.7109375" style="4" customWidth="1"/>
    <col min="5127" max="5128" width="13.7109375" style="4" customWidth="1"/>
    <col min="5129" max="5129" width="25.28515625" style="4" customWidth="1"/>
    <col min="5130" max="5130" width="23.28515625" style="4" customWidth="1"/>
    <col min="5131" max="5377" width="9.140625" style="4"/>
    <col min="5378" max="5378" width="5.5703125" style="4" customWidth="1"/>
    <col min="5379" max="5379" width="21.5703125" style="4" customWidth="1"/>
    <col min="5380" max="5380" width="27.7109375" style="4" customWidth="1"/>
    <col min="5381" max="5381" width="19.5703125" style="4" customWidth="1"/>
    <col min="5382" max="5382" width="15.7109375" style="4" customWidth="1"/>
    <col min="5383" max="5384" width="13.7109375" style="4" customWidth="1"/>
    <col min="5385" max="5385" width="25.28515625" style="4" customWidth="1"/>
    <col min="5386" max="5386" width="23.28515625" style="4" customWidth="1"/>
    <col min="5387" max="5633" width="9.140625" style="4"/>
    <col min="5634" max="5634" width="5.5703125" style="4" customWidth="1"/>
    <col min="5635" max="5635" width="21.5703125" style="4" customWidth="1"/>
    <col min="5636" max="5636" width="27.7109375" style="4" customWidth="1"/>
    <col min="5637" max="5637" width="19.5703125" style="4" customWidth="1"/>
    <col min="5638" max="5638" width="15.7109375" style="4" customWidth="1"/>
    <col min="5639" max="5640" width="13.7109375" style="4" customWidth="1"/>
    <col min="5641" max="5641" width="25.28515625" style="4" customWidth="1"/>
    <col min="5642" max="5642" width="23.28515625" style="4" customWidth="1"/>
    <col min="5643" max="5889" width="9.140625" style="4"/>
    <col min="5890" max="5890" width="5.5703125" style="4" customWidth="1"/>
    <col min="5891" max="5891" width="21.5703125" style="4" customWidth="1"/>
    <col min="5892" max="5892" width="27.7109375" style="4" customWidth="1"/>
    <col min="5893" max="5893" width="19.5703125" style="4" customWidth="1"/>
    <col min="5894" max="5894" width="15.7109375" style="4" customWidth="1"/>
    <col min="5895" max="5896" width="13.7109375" style="4" customWidth="1"/>
    <col min="5897" max="5897" width="25.28515625" style="4" customWidth="1"/>
    <col min="5898" max="5898" width="23.28515625" style="4" customWidth="1"/>
    <col min="5899" max="6145" width="9.140625" style="4"/>
    <col min="6146" max="6146" width="5.5703125" style="4" customWidth="1"/>
    <col min="6147" max="6147" width="21.5703125" style="4" customWidth="1"/>
    <col min="6148" max="6148" width="27.7109375" style="4" customWidth="1"/>
    <col min="6149" max="6149" width="19.5703125" style="4" customWidth="1"/>
    <col min="6150" max="6150" width="15.7109375" style="4" customWidth="1"/>
    <col min="6151" max="6152" width="13.7109375" style="4" customWidth="1"/>
    <col min="6153" max="6153" width="25.28515625" style="4" customWidth="1"/>
    <col min="6154" max="6154" width="23.28515625" style="4" customWidth="1"/>
    <col min="6155" max="6401" width="9.140625" style="4"/>
    <col min="6402" max="6402" width="5.5703125" style="4" customWidth="1"/>
    <col min="6403" max="6403" width="21.5703125" style="4" customWidth="1"/>
    <col min="6404" max="6404" width="27.7109375" style="4" customWidth="1"/>
    <col min="6405" max="6405" width="19.5703125" style="4" customWidth="1"/>
    <col min="6406" max="6406" width="15.7109375" style="4" customWidth="1"/>
    <col min="6407" max="6408" width="13.7109375" style="4" customWidth="1"/>
    <col min="6409" max="6409" width="25.28515625" style="4" customWidth="1"/>
    <col min="6410" max="6410" width="23.28515625" style="4" customWidth="1"/>
    <col min="6411" max="6657" width="9.140625" style="4"/>
    <col min="6658" max="6658" width="5.5703125" style="4" customWidth="1"/>
    <col min="6659" max="6659" width="21.5703125" style="4" customWidth="1"/>
    <col min="6660" max="6660" width="27.7109375" style="4" customWidth="1"/>
    <col min="6661" max="6661" width="19.5703125" style="4" customWidth="1"/>
    <col min="6662" max="6662" width="15.7109375" style="4" customWidth="1"/>
    <col min="6663" max="6664" width="13.7109375" style="4" customWidth="1"/>
    <col min="6665" max="6665" width="25.28515625" style="4" customWidth="1"/>
    <col min="6666" max="6666" width="23.28515625" style="4" customWidth="1"/>
    <col min="6667" max="6913" width="9.140625" style="4"/>
    <col min="6914" max="6914" width="5.5703125" style="4" customWidth="1"/>
    <col min="6915" max="6915" width="21.5703125" style="4" customWidth="1"/>
    <col min="6916" max="6916" width="27.7109375" style="4" customWidth="1"/>
    <col min="6917" max="6917" width="19.5703125" style="4" customWidth="1"/>
    <col min="6918" max="6918" width="15.7109375" style="4" customWidth="1"/>
    <col min="6919" max="6920" width="13.7109375" style="4" customWidth="1"/>
    <col min="6921" max="6921" width="25.28515625" style="4" customWidth="1"/>
    <col min="6922" max="6922" width="23.28515625" style="4" customWidth="1"/>
    <col min="6923" max="7169" width="9.140625" style="4"/>
    <col min="7170" max="7170" width="5.5703125" style="4" customWidth="1"/>
    <col min="7171" max="7171" width="21.5703125" style="4" customWidth="1"/>
    <col min="7172" max="7172" width="27.7109375" style="4" customWidth="1"/>
    <col min="7173" max="7173" width="19.5703125" style="4" customWidth="1"/>
    <col min="7174" max="7174" width="15.7109375" style="4" customWidth="1"/>
    <col min="7175" max="7176" width="13.7109375" style="4" customWidth="1"/>
    <col min="7177" max="7177" width="25.28515625" style="4" customWidth="1"/>
    <col min="7178" max="7178" width="23.28515625" style="4" customWidth="1"/>
    <col min="7179" max="7425" width="9.140625" style="4"/>
    <col min="7426" max="7426" width="5.5703125" style="4" customWidth="1"/>
    <col min="7427" max="7427" width="21.5703125" style="4" customWidth="1"/>
    <col min="7428" max="7428" width="27.7109375" style="4" customWidth="1"/>
    <col min="7429" max="7429" width="19.5703125" style="4" customWidth="1"/>
    <col min="7430" max="7430" width="15.7109375" style="4" customWidth="1"/>
    <col min="7431" max="7432" width="13.7109375" style="4" customWidth="1"/>
    <col min="7433" max="7433" width="25.28515625" style="4" customWidth="1"/>
    <col min="7434" max="7434" width="23.28515625" style="4" customWidth="1"/>
    <col min="7435" max="7681" width="9.140625" style="4"/>
    <col min="7682" max="7682" width="5.5703125" style="4" customWidth="1"/>
    <col min="7683" max="7683" width="21.5703125" style="4" customWidth="1"/>
    <col min="7684" max="7684" width="27.7109375" style="4" customWidth="1"/>
    <col min="7685" max="7685" width="19.5703125" style="4" customWidth="1"/>
    <col min="7686" max="7686" width="15.7109375" style="4" customWidth="1"/>
    <col min="7687" max="7688" width="13.7109375" style="4" customWidth="1"/>
    <col min="7689" max="7689" width="25.28515625" style="4" customWidth="1"/>
    <col min="7690" max="7690" width="23.28515625" style="4" customWidth="1"/>
    <col min="7691" max="7937" width="9.140625" style="4"/>
    <col min="7938" max="7938" width="5.5703125" style="4" customWidth="1"/>
    <col min="7939" max="7939" width="21.5703125" style="4" customWidth="1"/>
    <col min="7940" max="7940" width="27.7109375" style="4" customWidth="1"/>
    <col min="7941" max="7941" width="19.5703125" style="4" customWidth="1"/>
    <col min="7942" max="7942" width="15.7109375" style="4" customWidth="1"/>
    <col min="7943" max="7944" width="13.7109375" style="4" customWidth="1"/>
    <col min="7945" max="7945" width="25.28515625" style="4" customWidth="1"/>
    <col min="7946" max="7946" width="23.28515625" style="4" customWidth="1"/>
    <col min="7947" max="8193" width="9.140625" style="4"/>
    <col min="8194" max="8194" width="5.5703125" style="4" customWidth="1"/>
    <col min="8195" max="8195" width="21.5703125" style="4" customWidth="1"/>
    <col min="8196" max="8196" width="27.7109375" style="4" customWidth="1"/>
    <col min="8197" max="8197" width="19.5703125" style="4" customWidth="1"/>
    <col min="8198" max="8198" width="15.7109375" style="4" customWidth="1"/>
    <col min="8199" max="8200" width="13.7109375" style="4" customWidth="1"/>
    <col min="8201" max="8201" width="25.28515625" style="4" customWidth="1"/>
    <col min="8202" max="8202" width="23.28515625" style="4" customWidth="1"/>
    <col min="8203" max="8449" width="9.140625" style="4"/>
    <col min="8450" max="8450" width="5.5703125" style="4" customWidth="1"/>
    <col min="8451" max="8451" width="21.5703125" style="4" customWidth="1"/>
    <col min="8452" max="8452" width="27.7109375" style="4" customWidth="1"/>
    <col min="8453" max="8453" width="19.5703125" style="4" customWidth="1"/>
    <col min="8454" max="8454" width="15.7109375" style="4" customWidth="1"/>
    <col min="8455" max="8456" width="13.7109375" style="4" customWidth="1"/>
    <col min="8457" max="8457" width="25.28515625" style="4" customWidth="1"/>
    <col min="8458" max="8458" width="23.28515625" style="4" customWidth="1"/>
    <col min="8459" max="8705" width="9.140625" style="4"/>
    <col min="8706" max="8706" width="5.5703125" style="4" customWidth="1"/>
    <col min="8707" max="8707" width="21.5703125" style="4" customWidth="1"/>
    <col min="8708" max="8708" width="27.7109375" style="4" customWidth="1"/>
    <col min="8709" max="8709" width="19.5703125" style="4" customWidth="1"/>
    <col min="8710" max="8710" width="15.7109375" style="4" customWidth="1"/>
    <col min="8711" max="8712" width="13.7109375" style="4" customWidth="1"/>
    <col min="8713" max="8713" width="25.28515625" style="4" customWidth="1"/>
    <col min="8714" max="8714" width="23.28515625" style="4" customWidth="1"/>
    <col min="8715" max="8961" width="9.140625" style="4"/>
    <col min="8962" max="8962" width="5.5703125" style="4" customWidth="1"/>
    <col min="8963" max="8963" width="21.5703125" style="4" customWidth="1"/>
    <col min="8964" max="8964" width="27.7109375" style="4" customWidth="1"/>
    <col min="8965" max="8965" width="19.5703125" style="4" customWidth="1"/>
    <col min="8966" max="8966" width="15.7109375" style="4" customWidth="1"/>
    <col min="8967" max="8968" width="13.7109375" style="4" customWidth="1"/>
    <col min="8969" max="8969" width="25.28515625" style="4" customWidth="1"/>
    <col min="8970" max="8970" width="23.28515625" style="4" customWidth="1"/>
    <col min="8971" max="9217" width="9.140625" style="4"/>
    <col min="9218" max="9218" width="5.5703125" style="4" customWidth="1"/>
    <col min="9219" max="9219" width="21.5703125" style="4" customWidth="1"/>
    <col min="9220" max="9220" width="27.7109375" style="4" customWidth="1"/>
    <col min="9221" max="9221" width="19.5703125" style="4" customWidth="1"/>
    <col min="9222" max="9222" width="15.7109375" style="4" customWidth="1"/>
    <col min="9223" max="9224" width="13.7109375" style="4" customWidth="1"/>
    <col min="9225" max="9225" width="25.28515625" style="4" customWidth="1"/>
    <col min="9226" max="9226" width="23.28515625" style="4" customWidth="1"/>
    <col min="9227" max="9473" width="9.140625" style="4"/>
    <col min="9474" max="9474" width="5.5703125" style="4" customWidth="1"/>
    <col min="9475" max="9475" width="21.5703125" style="4" customWidth="1"/>
    <col min="9476" max="9476" width="27.7109375" style="4" customWidth="1"/>
    <col min="9477" max="9477" width="19.5703125" style="4" customWidth="1"/>
    <col min="9478" max="9478" width="15.7109375" style="4" customWidth="1"/>
    <col min="9479" max="9480" width="13.7109375" style="4" customWidth="1"/>
    <col min="9481" max="9481" width="25.28515625" style="4" customWidth="1"/>
    <col min="9482" max="9482" width="23.28515625" style="4" customWidth="1"/>
    <col min="9483" max="9729" width="9.140625" style="4"/>
    <col min="9730" max="9730" width="5.5703125" style="4" customWidth="1"/>
    <col min="9731" max="9731" width="21.5703125" style="4" customWidth="1"/>
    <col min="9732" max="9732" width="27.7109375" style="4" customWidth="1"/>
    <col min="9733" max="9733" width="19.5703125" style="4" customWidth="1"/>
    <col min="9734" max="9734" width="15.7109375" style="4" customWidth="1"/>
    <col min="9735" max="9736" width="13.7109375" style="4" customWidth="1"/>
    <col min="9737" max="9737" width="25.28515625" style="4" customWidth="1"/>
    <col min="9738" max="9738" width="23.28515625" style="4" customWidth="1"/>
    <col min="9739" max="9985" width="9.140625" style="4"/>
    <col min="9986" max="9986" width="5.5703125" style="4" customWidth="1"/>
    <col min="9987" max="9987" width="21.5703125" style="4" customWidth="1"/>
    <col min="9988" max="9988" width="27.7109375" style="4" customWidth="1"/>
    <col min="9989" max="9989" width="19.5703125" style="4" customWidth="1"/>
    <col min="9990" max="9990" width="15.7109375" style="4" customWidth="1"/>
    <col min="9991" max="9992" width="13.7109375" style="4" customWidth="1"/>
    <col min="9993" max="9993" width="25.28515625" style="4" customWidth="1"/>
    <col min="9994" max="9994" width="23.28515625" style="4" customWidth="1"/>
    <col min="9995" max="10241" width="9.140625" style="4"/>
    <col min="10242" max="10242" width="5.5703125" style="4" customWidth="1"/>
    <col min="10243" max="10243" width="21.5703125" style="4" customWidth="1"/>
    <col min="10244" max="10244" width="27.7109375" style="4" customWidth="1"/>
    <col min="10245" max="10245" width="19.5703125" style="4" customWidth="1"/>
    <col min="10246" max="10246" width="15.7109375" style="4" customWidth="1"/>
    <col min="10247" max="10248" width="13.7109375" style="4" customWidth="1"/>
    <col min="10249" max="10249" width="25.28515625" style="4" customWidth="1"/>
    <col min="10250" max="10250" width="23.28515625" style="4" customWidth="1"/>
    <col min="10251" max="10497" width="9.140625" style="4"/>
    <col min="10498" max="10498" width="5.5703125" style="4" customWidth="1"/>
    <col min="10499" max="10499" width="21.5703125" style="4" customWidth="1"/>
    <col min="10500" max="10500" width="27.7109375" style="4" customWidth="1"/>
    <col min="10501" max="10501" width="19.5703125" style="4" customWidth="1"/>
    <col min="10502" max="10502" width="15.7109375" style="4" customWidth="1"/>
    <col min="10503" max="10504" width="13.7109375" style="4" customWidth="1"/>
    <col min="10505" max="10505" width="25.28515625" style="4" customWidth="1"/>
    <col min="10506" max="10506" width="23.28515625" style="4" customWidth="1"/>
    <col min="10507" max="10753" width="9.140625" style="4"/>
    <col min="10754" max="10754" width="5.5703125" style="4" customWidth="1"/>
    <col min="10755" max="10755" width="21.5703125" style="4" customWidth="1"/>
    <col min="10756" max="10756" width="27.7109375" style="4" customWidth="1"/>
    <col min="10757" max="10757" width="19.5703125" style="4" customWidth="1"/>
    <col min="10758" max="10758" width="15.7109375" style="4" customWidth="1"/>
    <col min="10759" max="10760" width="13.7109375" style="4" customWidth="1"/>
    <col min="10761" max="10761" width="25.28515625" style="4" customWidth="1"/>
    <col min="10762" max="10762" width="23.28515625" style="4" customWidth="1"/>
    <col min="10763" max="11009" width="9.140625" style="4"/>
    <col min="11010" max="11010" width="5.5703125" style="4" customWidth="1"/>
    <col min="11011" max="11011" width="21.5703125" style="4" customWidth="1"/>
    <col min="11012" max="11012" width="27.7109375" style="4" customWidth="1"/>
    <col min="11013" max="11013" width="19.5703125" style="4" customWidth="1"/>
    <col min="11014" max="11014" width="15.7109375" style="4" customWidth="1"/>
    <col min="11015" max="11016" width="13.7109375" style="4" customWidth="1"/>
    <col min="11017" max="11017" width="25.28515625" style="4" customWidth="1"/>
    <col min="11018" max="11018" width="23.28515625" style="4" customWidth="1"/>
    <col min="11019" max="11265" width="9.140625" style="4"/>
    <col min="11266" max="11266" width="5.5703125" style="4" customWidth="1"/>
    <col min="11267" max="11267" width="21.5703125" style="4" customWidth="1"/>
    <col min="11268" max="11268" width="27.7109375" style="4" customWidth="1"/>
    <col min="11269" max="11269" width="19.5703125" style="4" customWidth="1"/>
    <col min="11270" max="11270" width="15.7109375" style="4" customWidth="1"/>
    <col min="11271" max="11272" width="13.7109375" style="4" customWidth="1"/>
    <col min="11273" max="11273" width="25.28515625" style="4" customWidth="1"/>
    <col min="11274" max="11274" width="23.28515625" style="4" customWidth="1"/>
    <col min="11275" max="11521" width="9.140625" style="4"/>
    <col min="11522" max="11522" width="5.5703125" style="4" customWidth="1"/>
    <col min="11523" max="11523" width="21.5703125" style="4" customWidth="1"/>
    <col min="11524" max="11524" width="27.7109375" style="4" customWidth="1"/>
    <col min="11525" max="11525" width="19.5703125" style="4" customWidth="1"/>
    <col min="11526" max="11526" width="15.7109375" style="4" customWidth="1"/>
    <col min="11527" max="11528" width="13.7109375" style="4" customWidth="1"/>
    <col min="11529" max="11529" width="25.28515625" style="4" customWidth="1"/>
    <col min="11530" max="11530" width="23.28515625" style="4" customWidth="1"/>
    <col min="11531" max="11777" width="9.140625" style="4"/>
    <col min="11778" max="11778" width="5.5703125" style="4" customWidth="1"/>
    <col min="11779" max="11779" width="21.5703125" style="4" customWidth="1"/>
    <col min="11780" max="11780" width="27.7109375" style="4" customWidth="1"/>
    <col min="11781" max="11781" width="19.5703125" style="4" customWidth="1"/>
    <col min="11782" max="11782" width="15.7109375" style="4" customWidth="1"/>
    <col min="11783" max="11784" width="13.7109375" style="4" customWidth="1"/>
    <col min="11785" max="11785" width="25.28515625" style="4" customWidth="1"/>
    <col min="11786" max="11786" width="23.28515625" style="4" customWidth="1"/>
    <col min="11787" max="12033" width="9.140625" style="4"/>
    <col min="12034" max="12034" width="5.5703125" style="4" customWidth="1"/>
    <col min="12035" max="12035" width="21.5703125" style="4" customWidth="1"/>
    <col min="12036" max="12036" width="27.7109375" style="4" customWidth="1"/>
    <col min="12037" max="12037" width="19.5703125" style="4" customWidth="1"/>
    <col min="12038" max="12038" width="15.7109375" style="4" customWidth="1"/>
    <col min="12039" max="12040" width="13.7109375" style="4" customWidth="1"/>
    <col min="12041" max="12041" width="25.28515625" style="4" customWidth="1"/>
    <col min="12042" max="12042" width="23.28515625" style="4" customWidth="1"/>
    <col min="12043" max="12289" width="9.140625" style="4"/>
    <col min="12290" max="12290" width="5.5703125" style="4" customWidth="1"/>
    <col min="12291" max="12291" width="21.5703125" style="4" customWidth="1"/>
    <col min="12292" max="12292" width="27.7109375" style="4" customWidth="1"/>
    <col min="12293" max="12293" width="19.5703125" style="4" customWidth="1"/>
    <col min="12294" max="12294" width="15.7109375" style="4" customWidth="1"/>
    <col min="12295" max="12296" width="13.7109375" style="4" customWidth="1"/>
    <col min="12297" max="12297" width="25.28515625" style="4" customWidth="1"/>
    <col min="12298" max="12298" width="23.28515625" style="4" customWidth="1"/>
    <col min="12299" max="12545" width="9.140625" style="4"/>
    <col min="12546" max="12546" width="5.5703125" style="4" customWidth="1"/>
    <col min="12547" max="12547" width="21.5703125" style="4" customWidth="1"/>
    <col min="12548" max="12548" width="27.7109375" style="4" customWidth="1"/>
    <col min="12549" max="12549" width="19.5703125" style="4" customWidth="1"/>
    <col min="12550" max="12550" width="15.7109375" style="4" customWidth="1"/>
    <col min="12551" max="12552" width="13.7109375" style="4" customWidth="1"/>
    <col min="12553" max="12553" width="25.28515625" style="4" customWidth="1"/>
    <col min="12554" max="12554" width="23.28515625" style="4" customWidth="1"/>
    <col min="12555" max="12801" width="9.140625" style="4"/>
    <col min="12802" max="12802" width="5.5703125" style="4" customWidth="1"/>
    <col min="12803" max="12803" width="21.5703125" style="4" customWidth="1"/>
    <col min="12804" max="12804" width="27.7109375" style="4" customWidth="1"/>
    <col min="12805" max="12805" width="19.5703125" style="4" customWidth="1"/>
    <col min="12806" max="12806" width="15.7109375" style="4" customWidth="1"/>
    <col min="12807" max="12808" width="13.7109375" style="4" customWidth="1"/>
    <col min="12809" max="12809" width="25.28515625" style="4" customWidth="1"/>
    <col min="12810" max="12810" width="23.28515625" style="4" customWidth="1"/>
    <col min="12811" max="13057" width="9.140625" style="4"/>
    <col min="13058" max="13058" width="5.5703125" style="4" customWidth="1"/>
    <col min="13059" max="13059" width="21.5703125" style="4" customWidth="1"/>
    <col min="13060" max="13060" width="27.7109375" style="4" customWidth="1"/>
    <col min="13061" max="13061" width="19.5703125" style="4" customWidth="1"/>
    <col min="13062" max="13062" width="15.7109375" style="4" customWidth="1"/>
    <col min="13063" max="13064" width="13.7109375" style="4" customWidth="1"/>
    <col min="13065" max="13065" width="25.28515625" style="4" customWidth="1"/>
    <col min="13066" max="13066" width="23.28515625" style="4" customWidth="1"/>
    <col min="13067" max="13313" width="9.140625" style="4"/>
    <col min="13314" max="13314" width="5.5703125" style="4" customWidth="1"/>
    <col min="13315" max="13315" width="21.5703125" style="4" customWidth="1"/>
    <col min="13316" max="13316" width="27.7109375" style="4" customWidth="1"/>
    <col min="13317" max="13317" width="19.5703125" style="4" customWidth="1"/>
    <col min="13318" max="13318" width="15.7109375" style="4" customWidth="1"/>
    <col min="13319" max="13320" width="13.7109375" style="4" customWidth="1"/>
    <col min="13321" max="13321" width="25.28515625" style="4" customWidth="1"/>
    <col min="13322" max="13322" width="23.28515625" style="4" customWidth="1"/>
    <col min="13323" max="13569" width="9.140625" style="4"/>
    <col min="13570" max="13570" width="5.5703125" style="4" customWidth="1"/>
    <col min="13571" max="13571" width="21.5703125" style="4" customWidth="1"/>
    <col min="13572" max="13572" width="27.7109375" style="4" customWidth="1"/>
    <col min="13573" max="13573" width="19.5703125" style="4" customWidth="1"/>
    <col min="13574" max="13574" width="15.7109375" style="4" customWidth="1"/>
    <col min="13575" max="13576" width="13.7109375" style="4" customWidth="1"/>
    <col min="13577" max="13577" width="25.28515625" style="4" customWidth="1"/>
    <col min="13578" max="13578" width="23.28515625" style="4" customWidth="1"/>
    <col min="13579" max="13825" width="9.140625" style="4"/>
    <col min="13826" max="13826" width="5.5703125" style="4" customWidth="1"/>
    <col min="13827" max="13827" width="21.5703125" style="4" customWidth="1"/>
    <col min="13828" max="13828" width="27.7109375" style="4" customWidth="1"/>
    <col min="13829" max="13829" width="19.5703125" style="4" customWidth="1"/>
    <col min="13830" max="13830" width="15.7109375" style="4" customWidth="1"/>
    <col min="13831" max="13832" width="13.7109375" style="4" customWidth="1"/>
    <col min="13833" max="13833" width="25.28515625" style="4" customWidth="1"/>
    <col min="13834" max="13834" width="23.28515625" style="4" customWidth="1"/>
    <col min="13835" max="14081" width="9.140625" style="4"/>
    <col min="14082" max="14082" width="5.5703125" style="4" customWidth="1"/>
    <col min="14083" max="14083" width="21.5703125" style="4" customWidth="1"/>
    <col min="14084" max="14084" width="27.7109375" style="4" customWidth="1"/>
    <col min="14085" max="14085" width="19.5703125" style="4" customWidth="1"/>
    <col min="14086" max="14086" width="15.7109375" style="4" customWidth="1"/>
    <col min="14087" max="14088" width="13.7109375" style="4" customWidth="1"/>
    <col min="14089" max="14089" width="25.28515625" style="4" customWidth="1"/>
    <col min="14090" max="14090" width="23.28515625" style="4" customWidth="1"/>
    <col min="14091" max="14337" width="9.140625" style="4"/>
    <col min="14338" max="14338" width="5.5703125" style="4" customWidth="1"/>
    <col min="14339" max="14339" width="21.5703125" style="4" customWidth="1"/>
    <col min="14340" max="14340" width="27.7109375" style="4" customWidth="1"/>
    <col min="14341" max="14341" width="19.5703125" style="4" customWidth="1"/>
    <col min="14342" max="14342" width="15.7109375" style="4" customWidth="1"/>
    <col min="14343" max="14344" width="13.7109375" style="4" customWidth="1"/>
    <col min="14345" max="14345" width="25.28515625" style="4" customWidth="1"/>
    <col min="14346" max="14346" width="23.28515625" style="4" customWidth="1"/>
    <col min="14347" max="14593" width="9.140625" style="4"/>
    <col min="14594" max="14594" width="5.5703125" style="4" customWidth="1"/>
    <col min="14595" max="14595" width="21.5703125" style="4" customWidth="1"/>
    <col min="14596" max="14596" width="27.7109375" style="4" customWidth="1"/>
    <col min="14597" max="14597" width="19.5703125" style="4" customWidth="1"/>
    <col min="14598" max="14598" width="15.7109375" style="4" customWidth="1"/>
    <col min="14599" max="14600" width="13.7109375" style="4" customWidth="1"/>
    <col min="14601" max="14601" width="25.28515625" style="4" customWidth="1"/>
    <col min="14602" max="14602" width="23.28515625" style="4" customWidth="1"/>
    <col min="14603" max="14849" width="9.140625" style="4"/>
    <col min="14850" max="14850" width="5.5703125" style="4" customWidth="1"/>
    <col min="14851" max="14851" width="21.5703125" style="4" customWidth="1"/>
    <col min="14852" max="14852" width="27.7109375" style="4" customWidth="1"/>
    <col min="14853" max="14853" width="19.5703125" style="4" customWidth="1"/>
    <col min="14854" max="14854" width="15.7109375" style="4" customWidth="1"/>
    <col min="14855" max="14856" width="13.7109375" style="4" customWidth="1"/>
    <col min="14857" max="14857" width="25.28515625" style="4" customWidth="1"/>
    <col min="14858" max="14858" width="23.28515625" style="4" customWidth="1"/>
    <col min="14859" max="15105" width="9.140625" style="4"/>
    <col min="15106" max="15106" width="5.5703125" style="4" customWidth="1"/>
    <col min="15107" max="15107" width="21.5703125" style="4" customWidth="1"/>
    <col min="15108" max="15108" width="27.7109375" style="4" customWidth="1"/>
    <col min="15109" max="15109" width="19.5703125" style="4" customWidth="1"/>
    <col min="15110" max="15110" width="15.7109375" style="4" customWidth="1"/>
    <col min="15111" max="15112" width="13.7109375" style="4" customWidth="1"/>
    <col min="15113" max="15113" width="25.28515625" style="4" customWidth="1"/>
    <col min="15114" max="15114" width="23.28515625" style="4" customWidth="1"/>
    <col min="15115" max="15361" width="9.140625" style="4"/>
    <col min="15362" max="15362" width="5.5703125" style="4" customWidth="1"/>
    <col min="15363" max="15363" width="21.5703125" style="4" customWidth="1"/>
    <col min="15364" max="15364" width="27.7109375" style="4" customWidth="1"/>
    <col min="15365" max="15365" width="19.5703125" style="4" customWidth="1"/>
    <col min="15366" max="15366" width="15.7109375" style="4" customWidth="1"/>
    <col min="15367" max="15368" width="13.7109375" style="4" customWidth="1"/>
    <col min="15369" max="15369" width="25.28515625" style="4" customWidth="1"/>
    <col min="15370" max="15370" width="23.28515625" style="4" customWidth="1"/>
    <col min="15371" max="15617" width="9.140625" style="4"/>
    <col min="15618" max="15618" width="5.5703125" style="4" customWidth="1"/>
    <col min="15619" max="15619" width="21.5703125" style="4" customWidth="1"/>
    <col min="15620" max="15620" width="27.7109375" style="4" customWidth="1"/>
    <col min="15621" max="15621" width="19.5703125" style="4" customWidth="1"/>
    <col min="15622" max="15622" width="15.7109375" style="4" customWidth="1"/>
    <col min="15623" max="15624" width="13.7109375" style="4" customWidth="1"/>
    <col min="15625" max="15625" width="25.28515625" style="4" customWidth="1"/>
    <col min="15626" max="15626" width="23.28515625" style="4" customWidth="1"/>
    <col min="15627" max="15873" width="9.140625" style="4"/>
    <col min="15874" max="15874" width="5.5703125" style="4" customWidth="1"/>
    <col min="15875" max="15875" width="21.5703125" style="4" customWidth="1"/>
    <col min="15876" max="15876" width="27.7109375" style="4" customWidth="1"/>
    <col min="15877" max="15877" width="19.5703125" style="4" customWidth="1"/>
    <col min="15878" max="15878" width="15.7109375" style="4" customWidth="1"/>
    <col min="15879" max="15880" width="13.7109375" style="4" customWidth="1"/>
    <col min="15881" max="15881" width="25.28515625" style="4" customWidth="1"/>
    <col min="15882" max="15882" width="23.28515625" style="4" customWidth="1"/>
    <col min="15883" max="16129" width="9.140625" style="4"/>
    <col min="16130" max="16130" width="5.5703125" style="4" customWidth="1"/>
    <col min="16131" max="16131" width="21.5703125" style="4" customWidth="1"/>
    <col min="16132" max="16132" width="27.7109375" style="4" customWidth="1"/>
    <col min="16133" max="16133" width="19.5703125" style="4" customWidth="1"/>
    <col min="16134" max="16134" width="15.7109375" style="4" customWidth="1"/>
    <col min="16135" max="16136" width="13.7109375" style="4" customWidth="1"/>
    <col min="16137" max="16137" width="25.28515625" style="4" customWidth="1"/>
    <col min="16138" max="16138" width="23.28515625" style="4" customWidth="1"/>
    <col min="16139" max="16384" width="9.140625" style="4"/>
  </cols>
  <sheetData>
    <row r="2" spans="1:9" ht="1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6" customFormat="1" ht="25.5" x14ac:dyDescent="0.25">
      <c r="A3" s="14" t="s">
        <v>622</v>
      </c>
      <c r="B3" s="14" t="s">
        <v>1</v>
      </c>
      <c r="C3" s="14" t="s">
        <v>2</v>
      </c>
      <c r="D3" s="14" t="s">
        <v>3</v>
      </c>
      <c r="E3" s="15" t="s">
        <v>200</v>
      </c>
      <c r="F3" s="14" t="s">
        <v>4</v>
      </c>
      <c r="G3" s="14" t="s">
        <v>5</v>
      </c>
      <c r="H3" s="14" t="s">
        <v>6</v>
      </c>
      <c r="I3" s="14" t="s">
        <v>7</v>
      </c>
    </row>
    <row r="4" spans="1:9" x14ac:dyDescent="0.25">
      <c r="A4" s="5">
        <v>1</v>
      </c>
      <c r="B4" s="1" t="s">
        <v>8</v>
      </c>
      <c r="C4" s="1" t="s">
        <v>9</v>
      </c>
      <c r="D4" s="2" t="s">
        <v>10</v>
      </c>
      <c r="E4" s="3">
        <v>93.900999999999996</v>
      </c>
      <c r="F4" s="3">
        <v>61.901000000000003</v>
      </c>
      <c r="G4" s="6">
        <v>6</v>
      </c>
      <c r="H4" s="13">
        <f>I4*30%</f>
        <v>111.4218</v>
      </c>
      <c r="I4" s="13">
        <f>F4*G4</f>
        <v>371.40600000000001</v>
      </c>
    </row>
    <row r="5" spans="1:9" x14ac:dyDescent="0.25">
      <c r="A5" s="5">
        <v>2</v>
      </c>
      <c r="B5" s="1" t="s">
        <v>8</v>
      </c>
      <c r="C5" s="1" t="s">
        <v>9</v>
      </c>
      <c r="D5" s="2" t="s">
        <v>11</v>
      </c>
      <c r="E5" s="3">
        <v>9.9719999999999995</v>
      </c>
      <c r="F5" s="3">
        <v>4.9720000000000004</v>
      </c>
      <c r="G5" s="6">
        <v>6</v>
      </c>
      <c r="H5" s="13">
        <f t="shared" ref="H5:H68" si="0">I5*30%</f>
        <v>8.9496000000000002</v>
      </c>
      <c r="I5" s="13">
        <f t="shared" ref="I5:I68" si="1">F5*G5</f>
        <v>29.832000000000001</v>
      </c>
    </row>
    <row r="6" spans="1:9" x14ac:dyDescent="0.25">
      <c r="A6" s="5">
        <v>3</v>
      </c>
      <c r="B6" s="1" t="s">
        <v>8</v>
      </c>
      <c r="C6" s="1" t="s">
        <v>9</v>
      </c>
      <c r="D6" s="2" t="s">
        <v>12</v>
      </c>
      <c r="E6" s="3">
        <v>336.77</v>
      </c>
      <c r="F6" s="3">
        <v>91.77</v>
      </c>
      <c r="G6" s="6">
        <v>6</v>
      </c>
      <c r="H6" s="13">
        <f t="shared" si="0"/>
        <v>165.18600000000001</v>
      </c>
      <c r="I6" s="13">
        <f t="shared" si="1"/>
        <v>550.62</v>
      </c>
    </row>
    <row r="7" spans="1:9" x14ac:dyDescent="0.25">
      <c r="A7" s="5">
        <v>4</v>
      </c>
      <c r="B7" s="1" t="s">
        <v>8</v>
      </c>
      <c r="C7" s="1" t="s">
        <v>9</v>
      </c>
      <c r="D7" s="2" t="s">
        <v>13</v>
      </c>
      <c r="E7" s="3">
        <v>49.732999999999997</v>
      </c>
      <c r="F7" s="3">
        <v>46.732999999999997</v>
      </c>
      <c r="G7" s="6">
        <v>6</v>
      </c>
      <c r="H7" s="13">
        <f t="shared" si="0"/>
        <v>84.119399999999985</v>
      </c>
      <c r="I7" s="13">
        <f t="shared" si="1"/>
        <v>280.39799999999997</v>
      </c>
    </row>
    <row r="8" spans="1:9" x14ac:dyDescent="0.25">
      <c r="A8" s="5">
        <v>5</v>
      </c>
      <c r="B8" s="1" t="s">
        <v>8</v>
      </c>
      <c r="C8" s="1" t="s">
        <v>9</v>
      </c>
      <c r="D8" s="2" t="s">
        <v>15</v>
      </c>
      <c r="E8" s="3">
        <v>30</v>
      </c>
      <c r="F8" s="3">
        <v>9.9920000000000009</v>
      </c>
      <c r="G8" s="6">
        <v>6</v>
      </c>
      <c r="H8" s="13">
        <f t="shared" si="0"/>
        <v>17.985600000000002</v>
      </c>
      <c r="I8" s="13">
        <f t="shared" si="1"/>
        <v>59.952000000000005</v>
      </c>
    </row>
    <row r="9" spans="1:9" x14ac:dyDescent="0.25">
      <c r="A9" s="5">
        <v>6</v>
      </c>
      <c r="B9" s="1" t="s">
        <v>8</v>
      </c>
      <c r="C9" s="1" t="s">
        <v>9</v>
      </c>
      <c r="D9" s="2" t="s">
        <v>16</v>
      </c>
      <c r="E9" s="3">
        <v>4.5</v>
      </c>
      <c r="F9" s="3">
        <v>4.5</v>
      </c>
      <c r="G9" s="6">
        <v>6</v>
      </c>
      <c r="H9" s="13">
        <f t="shared" si="0"/>
        <v>8.1</v>
      </c>
      <c r="I9" s="13">
        <f t="shared" si="1"/>
        <v>27</v>
      </c>
    </row>
    <row r="10" spans="1:9" x14ac:dyDescent="0.25">
      <c r="A10" s="5">
        <v>7</v>
      </c>
      <c r="B10" s="1" t="s">
        <v>8</v>
      </c>
      <c r="C10" s="1" t="s">
        <v>9</v>
      </c>
      <c r="D10" s="2" t="s">
        <v>17</v>
      </c>
      <c r="E10" s="3">
        <v>92.497</v>
      </c>
      <c r="F10" s="3">
        <v>1.7070000000000001</v>
      </c>
      <c r="G10" s="6">
        <v>6</v>
      </c>
      <c r="H10" s="13">
        <f t="shared" si="0"/>
        <v>3.0726</v>
      </c>
      <c r="I10" s="13">
        <f t="shared" si="1"/>
        <v>10.242000000000001</v>
      </c>
    </row>
    <row r="11" spans="1:9" x14ac:dyDescent="0.25">
      <c r="A11" s="5">
        <v>8</v>
      </c>
      <c r="B11" s="1" t="s">
        <v>8</v>
      </c>
      <c r="C11" s="1" t="s">
        <v>9</v>
      </c>
      <c r="D11" s="2" t="s">
        <v>18</v>
      </c>
      <c r="E11" s="3">
        <v>49.972999999999999</v>
      </c>
      <c r="F11" s="3">
        <v>49.972999999999999</v>
      </c>
      <c r="G11" s="6">
        <v>6</v>
      </c>
      <c r="H11" s="13">
        <f t="shared" si="0"/>
        <v>89.951399999999992</v>
      </c>
      <c r="I11" s="13">
        <f t="shared" si="1"/>
        <v>299.83799999999997</v>
      </c>
    </row>
    <row r="12" spans="1:9" x14ac:dyDescent="0.25">
      <c r="A12" s="5">
        <v>9</v>
      </c>
      <c r="B12" s="1" t="s">
        <v>8</v>
      </c>
      <c r="C12" s="1" t="s">
        <v>9</v>
      </c>
      <c r="D12" s="2" t="s">
        <v>19</v>
      </c>
      <c r="E12" s="3">
        <v>0.41</v>
      </c>
      <c r="F12" s="3">
        <v>0.41</v>
      </c>
      <c r="G12" s="6">
        <v>6</v>
      </c>
      <c r="H12" s="13">
        <f t="shared" si="0"/>
        <v>0.73799999999999999</v>
      </c>
      <c r="I12" s="13">
        <f t="shared" si="1"/>
        <v>2.46</v>
      </c>
    </row>
    <row r="13" spans="1:9" x14ac:dyDescent="0.25">
      <c r="A13" s="5">
        <v>10</v>
      </c>
      <c r="B13" s="1" t="s">
        <v>8</v>
      </c>
      <c r="C13" s="1" t="s">
        <v>9</v>
      </c>
      <c r="D13" s="2" t="s">
        <v>20</v>
      </c>
      <c r="E13" s="3">
        <v>20.013999999999999</v>
      </c>
      <c r="F13" s="3">
        <v>2.3559999999999999</v>
      </c>
      <c r="G13" s="7">
        <v>6</v>
      </c>
      <c r="H13" s="13">
        <f t="shared" si="0"/>
        <v>4.2407999999999992</v>
      </c>
      <c r="I13" s="13">
        <f t="shared" si="1"/>
        <v>14.135999999999999</v>
      </c>
    </row>
    <row r="14" spans="1:9" x14ac:dyDescent="0.25">
      <c r="A14" s="5">
        <v>11</v>
      </c>
      <c r="B14" s="1" t="s">
        <v>8</v>
      </c>
      <c r="C14" s="1" t="s">
        <v>9</v>
      </c>
      <c r="D14" s="2" t="s">
        <v>21</v>
      </c>
      <c r="E14" s="3">
        <v>33.588999999999999</v>
      </c>
      <c r="F14" s="3">
        <v>0.77900000000000003</v>
      </c>
      <c r="G14" s="6">
        <v>6</v>
      </c>
      <c r="H14" s="13">
        <f t="shared" si="0"/>
        <v>1.4022000000000001</v>
      </c>
      <c r="I14" s="13">
        <f t="shared" si="1"/>
        <v>4.6740000000000004</v>
      </c>
    </row>
    <row r="15" spans="1:9" x14ac:dyDescent="0.25">
      <c r="A15" s="5">
        <v>12</v>
      </c>
      <c r="B15" s="1" t="s">
        <v>8</v>
      </c>
      <c r="C15" s="1" t="s">
        <v>9</v>
      </c>
      <c r="D15" s="2" t="s">
        <v>14</v>
      </c>
      <c r="E15" s="3">
        <v>209.28800000000001</v>
      </c>
      <c r="F15" s="3">
        <v>14.288</v>
      </c>
      <c r="G15" s="6">
        <v>6</v>
      </c>
      <c r="H15" s="13">
        <f t="shared" si="0"/>
        <v>25.718400000000003</v>
      </c>
      <c r="I15" s="13">
        <f t="shared" si="1"/>
        <v>85.728000000000009</v>
      </c>
    </row>
    <row r="16" spans="1:9" x14ac:dyDescent="0.25">
      <c r="A16" s="5">
        <v>13</v>
      </c>
      <c r="B16" s="1" t="s">
        <v>8</v>
      </c>
      <c r="C16" s="1" t="s">
        <v>9</v>
      </c>
      <c r="D16" s="2" t="s">
        <v>22</v>
      </c>
      <c r="E16" s="3">
        <v>34.276000000000003</v>
      </c>
      <c r="F16" s="3">
        <v>33.039000000000001</v>
      </c>
      <c r="G16" s="6">
        <v>6</v>
      </c>
      <c r="H16" s="13">
        <f t="shared" si="0"/>
        <v>59.470199999999998</v>
      </c>
      <c r="I16" s="13">
        <f t="shared" si="1"/>
        <v>198.23400000000001</v>
      </c>
    </row>
    <row r="17" spans="1:9" x14ac:dyDescent="0.25">
      <c r="A17" s="5">
        <v>14</v>
      </c>
      <c r="B17" s="1" t="s">
        <v>8</v>
      </c>
      <c r="C17" s="1" t="s">
        <v>9</v>
      </c>
      <c r="D17" s="2" t="s">
        <v>23</v>
      </c>
      <c r="E17" s="3">
        <v>239.74700000000001</v>
      </c>
      <c r="F17" s="3">
        <v>55.747</v>
      </c>
      <c r="G17" s="6">
        <v>6</v>
      </c>
      <c r="H17" s="13">
        <f t="shared" si="0"/>
        <v>100.34459999999999</v>
      </c>
      <c r="I17" s="13">
        <f t="shared" si="1"/>
        <v>334.48199999999997</v>
      </c>
    </row>
    <row r="18" spans="1:9" x14ac:dyDescent="0.25">
      <c r="A18" s="5">
        <v>15</v>
      </c>
      <c r="B18" s="1" t="s">
        <v>8</v>
      </c>
      <c r="C18" s="1" t="s">
        <v>9</v>
      </c>
      <c r="D18" s="2" t="s">
        <v>24</v>
      </c>
      <c r="E18" s="3">
        <v>94.256</v>
      </c>
      <c r="F18" s="3">
        <v>66.256</v>
      </c>
      <c r="G18" s="6">
        <v>6</v>
      </c>
      <c r="H18" s="13">
        <f t="shared" si="0"/>
        <v>119.26079999999999</v>
      </c>
      <c r="I18" s="13">
        <f t="shared" si="1"/>
        <v>397.536</v>
      </c>
    </row>
    <row r="19" spans="1:9" x14ac:dyDescent="0.25">
      <c r="A19" s="5">
        <v>16</v>
      </c>
      <c r="B19" s="1" t="s">
        <v>8</v>
      </c>
      <c r="C19" s="1" t="s">
        <v>9</v>
      </c>
      <c r="D19" s="2" t="s">
        <v>25</v>
      </c>
      <c r="E19" s="3">
        <v>47.256</v>
      </c>
      <c r="F19" s="3">
        <v>47.292999999999999</v>
      </c>
      <c r="G19" s="6">
        <v>6</v>
      </c>
      <c r="H19" s="13">
        <f t="shared" si="0"/>
        <v>85.127399999999994</v>
      </c>
      <c r="I19" s="13">
        <f t="shared" si="1"/>
        <v>283.75799999999998</v>
      </c>
    </row>
    <row r="20" spans="1:9" x14ac:dyDescent="0.25">
      <c r="A20" s="5">
        <v>17</v>
      </c>
      <c r="B20" s="1" t="s">
        <v>8</v>
      </c>
      <c r="C20" s="1" t="s">
        <v>9</v>
      </c>
      <c r="D20" s="2" t="s">
        <v>26</v>
      </c>
      <c r="E20" s="3">
        <v>139.744</v>
      </c>
      <c r="F20" s="3">
        <v>139.744</v>
      </c>
      <c r="G20" s="6">
        <v>6</v>
      </c>
      <c r="H20" s="13">
        <f t="shared" si="0"/>
        <v>251.53919999999997</v>
      </c>
      <c r="I20" s="13">
        <f t="shared" si="1"/>
        <v>838.46399999999994</v>
      </c>
    </row>
    <row r="21" spans="1:9" x14ac:dyDescent="0.25">
      <c r="A21" s="5">
        <v>18</v>
      </c>
      <c r="B21" s="1" t="s">
        <v>8</v>
      </c>
      <c r="C21" s="1" t="s">
        <v>9</v>
      </c>
      <c r="D21" s="2" t="s">
        <v>27</v>
      </c>
      <c r="E21" s="3">
        <v>190.78299999999999</v>
      </c>
      <c r="F21" s="3">
        <v>190.78299999999999</v>
      </c>
      <c r="G21" s="6">
        <v>6</v>
      </c>
      <c r="H21" s="13">
        <f t="shared" si="0"/>
        <v>343.40939999999995</v>
      </c>
      <c r="I21" s="13">
        <f t="shared" si="1"/>
        <v>1144.6979999999999</v>
      </c>
    </row>
    <row r="22" spans="1:9" x14ac:dyDescent="0.25">
      <c r="A22" s="5">
        <v>19</v>
      </c>
      <c r="B22" s="1" t="s">
        <v>8</v>
      </c>
      <c r="C22" s="1" t="s">
        <v>9</v>
      </c>
      <c r="D22" s="2" t="s">
        <v>28</v>
      </c>
      <c r="E22" s="3">
        <v>49.719000000000001</v>
      </c>
      <c r="F22" s="3">
        <v>49.719000000000001</v>
      </c>
      <c r="G22" s="6">
        <v>6</v>
      </c>
      <c r="H22" s="13">
        <f t="shared" si="0"/>
        <v>89.494200000000006</v>
      </c>
      <c r="I22" s="13">
        <f t="shared" si="1"/>
        <v>298.31400000000002</v>
      </c>
    </row>
    <row r="23" spans="1:9" x14ac:dyDescent="0.25">
      <c r="A23" s="5">
        <v>20</v>
      </c>
      <c r="B23" s="1" t="s">
        <v>8</v>
      </c>
      <c r="C23" s="1" t="s">
        <v>9</v>
      </c>
      <c r="D23" s="2" t="s">
        <v>29</v>
      </c>
      <c r="E23" s="3">
        <v>116.541</v>
      </c>
      <c r="F23" s="3">
        <v>116.541</v>
      </c>
      <c r="G23" s="6">
        <v>6</v>
      </c>
      <c r="H23" s="13">
        <f t="shared" si="0"/>
        <v>209.77379999999999</v>
      </c>
      <c r="I23" s="13">
        <f t="shared" si="1"/>
        <v>699.24599999999998</v>
      </c>
    </row>
    <row r="24" spans="1:9" x14ac:dyDescent="0.25">
      <c r="A24" s="5">
        <v>21</v>
      </c>
      <c r="B24" s="1" t="s">
        <v>8</v>
      </c>
      <c r="C24" s="1" t="s">
        <v>9</v>
      </c>
      <c r="D24" s="2" t="s">
        <v>30</v>
      </c>
      <c r="E24" s="3">
        <v>9.5570000000000004</v>
      </c>
      <c r="F24" s="3">
        <v>9.5570000000000004</v>
      </c>
      <c r="G24" s="6">
        <v>6</v>
      </c>
      <c r="H24" s="13">
        <f t="shared" si="0"/>
        <v>17.2026</v>
      </c>
      <c r="I24" s="13">
        <f t="shared" si="1"/>
        <v>57.341999999999999</v>
      </c>
    </row>
    <row r="25" spans="1:9" x14ac:dyDescent="0.25">
      <c r="A25" s="5">
        <v>22</v>
      </c>
      <c r="B25" s="1" t="s">
        <v>8</v>
      </c>
      <c r="C25" s="1" t="s">
        <v>9</v>
      </c>
      <c r="D25" s="2" t="s">
        <v>31</v>
      </c>
      <c r="E25" s="3">
        <v>30.186</v>
      </c>
      <c r="F25" s="3">
        <v>30.186</v>
      </c>
      <c r="G25" s="6">
        <v>6</v>
      </c>
      <c r="H25" s="13">
        <f t="shared" si="0"/>
        <v>54.334799999999994</v>
      </c>
      <c r="I25" s="13">
        <f t="shared" si="1"/>
        <v>181.11599999999999</v>
      </c>
    </row>
    <row r="26" spans="1:9" x14ac:dyDescent="0.25">
      <c r="A26" s="5">
        <v>23</v>
      </c>
      <c r="B26" s="1" t="s">
        <v>8</v>
      </c>
      <c r="C26" s="1" t="s">
        <v>9</v>
      </c>
      <c r="D26" s="2" t="s">
        <v>32</v>
      </c>
      <c r="E26" s="3">
        <v>43.506</v>
      </c>
      <c r="F26" s="3">
        <v>43.506</v>
      </c>
      <c r="G26" s="6">
        <v>6</v>
      </c>
      <c r="H26" s="13">
        <f t="shared" si="0"/>
        <v>78.3108</v>
      </c>
      <c r="I26" s="13">
        <f t="shared" si="1"/>
        <v>261.036</v>
      </c>
    </row>
    <row r="27" spans="1:9" x14ac:dyDescent="0.25">
      <c r="A27" s="5">
        <v>24</v>
      </c>
      <c r="B27" s="1" t="s">
        <v>8</v>
      </c>
      <c r="C27" s="1" t="s">
        <v>9</v>
      </c>
      <c r="D27" s="2" t="s">
        <v>33</v>
      </c>
      <c r="E27" s="3">
        <v>65.067999999999998</v>
      </c>
      <c r="F27" s="3">
        <v>65.067999999999998</v>
      </c>
      <c r="G27" s="6">
        <v>6</v>
      </c>
      <c r="H27" s="13">
        <f t="shared" si="0"/>
        <v>117.1224</v>
      </c>
      <c r="I27" s="13">
        <f t="shared" si="1"/>
        <v>390.40800000000002</v>
      </c>
    </row>
    <row r="28" spans="1:9" x14ac:dyDescent="0.25">
      <c r="A28" s="5">
        <v>25</v>
      </c>
      <c r="B28" s="1" t="s">
        <v>8</v>
      </c>
      <c r="C28" s="1" t="s">
        <v>9</v>
      </c>
      <c r="D28" s="2" t="s">
        <v>34</v>
      </c>
      <c r="E28" s="3">
        <v>7.0389999999999997</v>
      </c>
      <c r="F28" s="3">
        <v>0.51</v>
      </c>
      <c r="G28" s="6">
        <v>6</v>
      </c>
      <c r="H28" s="13">
        <f t="shared" si="0"/>
        <v>0.91799999999999993</v>
      </c>
      <c r="I28" s="13">
        <f t="shared" si="1"/>
        <v>3.06</v>
      </c>
    </row>
    <row r="29" spans="1:9" x14ac:dyDescent="0.25">
      <c r="A29" s="5">
        <v>26</v>
      </c>
      <c r="B29" s="1" t="s">
        <v>8</v>
      </c>
      <c r="C29" s="1" t="s">
        <v>9</v>
      </c>
      <c r="D29" s="2" t="s">
        <v>35</v>
      </c>
      <c r="E29" s="3">
        <v>46.37</v>
      </c>
      <c r="F29" s="3">
        <v>46.37</v>
      </c>
      <c r="G29" s="6">
        <v>6</v>
      </c>
      <c r="H29" s="13">
        <f t="shared" si="0"/>
        <v>83.465999999999994</v>
      </c>
      <c r="I29" s="13">
        <f t="shared" si="1"/>
        <v>278.21999999999997</v>
      </c>
    </row>
    <row r="30" spans="1:9" x14ac:dyDescent="0.25">
      <c r="A30" s="5">
        <v>27</v>
      </c>
      <c r="B30" s="1" t="s">
        <v>8</v>
      </c>
      <c r="C30" s="1" t="s">
        <v>9</v>
      </c>
      <c r="D30" s="2" t="s">
        <v>36</v>
      </c>
      <c r="E30" s="3">
        <v>9.3569999999999993</v>
      </c>
      <c r="F30" s="3">
        <v>9.3569999999999993</v>
      </c>
      <c r="G30" s="6">
        <v>6</v>
      </c>
      <c r="H30" s="13">
        <f t="shared" si="0"/>
        <v>16.842599999999997</v>
      </c>
      <c r="I30" s="13">
        <f t="shared" si="1"/>
        <v>56.141999999999996</v>
      </c>
    </row>
    <row r="31" spans="1:9" x14ac:dyDescent="0.25">
      <c r="A31" s="5">
        <v>28</v>
      </c>
      <c r="B31" s="1" t="s">
        <v>8</v>
      </c>
      <c r="C31" s="1" t="s">
        <v>9</v>
      </c>
      <c r="D31" s="2" t="s">
        <v>37</v>
      </c>
      <c r="E31" s="3">
        <v>6.2E-2</v>
      </c>
      <c r="F31" s="3">
        <v>6.2E-2</v>
      </c>
      <c r="G31" s="6">
        <v>6</v>
      </c>
      <c r="H31" s="13">
        <f t="shared" si="0"/>
        <v>0.11159999999999999</v>
      </c>
      <c r="I31" s="13">
        <f t="shared" si="1"/>
        <v>0.372</v>
      </c>
    </row>
    <row r="32" spans="1:9" x14ac:dyDescent="0.25">
      <c r="A32" s="5">
        <v>29</v>
      </c>
      <c r="B32" s="1" t="s">
        <v>8</v>
      </c>
      <c r="C32" s="1" t="s">
        <v>9</v>
      </c>
      <c r="D32" s="2" t="s">
        <v>38</v>
      </c>
      <c r="E32" s="3">
        <v>9.9149999999999991</v>
      </c>
      <c r="F32" s="3">
        <v>9.9149999999999991</v>
      </c>
      <c r="G32" s="6">
        <v>6</v>
      </c>
      <c r="H32" s="13">
        <f t="shared" si="0"/>
        <v>17.846999999999998</v>
      </c>
      <c r="I32" s="13">
        <f t="shared" si="1"/>
        <v>59.489999999999995</v>
      </c>
    </row>
    <row r="33" spans="1:9" x14ac:dyDescent="0.25">
      <c r="A33" s="5">
        <v>30</v>
      </c>
      <c r="B33" s="1" t="s">
        <v>217</v>
      </c>
      <c r="C33" s="1" t="s">
        <v>9</v>
      </c>
      <c r="D33" s="2" t="s">
        <v>39</v>
      </c>
      <c r="E33" s="3">
        <v>2.2850000000000001</v>
      </c>
      <c r="F33" s="3">
        <v>2.2850000000000001</v>
      </c>
      <c r="G33" s="6">
        <v>6</v>
      </c>
      <c r="H33" s="13">
        <f t="shared" si="0"/>
        <v>4.1130000000000004</v>
      </c>
      <c r="I33" s="13">
        <f t="shared" si="1"/>
        <v>13.71</v>
      </c>
    </row>
    <row r="34" spans="1:9" x14ac:dyDescent="0.25">
      <c r="A34" s="5">
        <v>31</v>
      </c>
      <c r="B34" s="1" t="s">
        <v>217</v>
      </c>
      <c r="C34" s="1" t="s">
        <v>9</v>
      </c>
      <c r="D34" s="2" t="s">
        <v>201</v>
      </c>
      <c r="E34" s="3">
        <v>0.65500000000000003</v>
      </c>
      <c r="F34" s="3" t="s">
        <v>202</v>
      </c>
      <c r="G34" s="6">
        <v>6</v>
      </c>
      <c r="H34" s="13">
        <f t="shared" si="0"/>
        <v>1.179</v>
      </c>
      <c r="I34" s="13">
        <f t="shared" si="1"/>
        <v>3.93</v>
      </c>
    </row>
    <row r="35" spans="1:9" x14ac:dyDescent="0.25">
      <c r="A35" s="5">
        <v>32</v>
      </c>
      <c r="B35" s="1" t="s">
        <v>217</v>
      </c>
      <c r="C35" s="1" t="s">
        <v>9</v>
      </c>
      <c r="D35" s="2" t="s">
        <v>203</v>
      </c>
      <c r="E35" s="3">
        <v>0.97599999999999998</v>
      </c>
      <c r="F35" s="3" t="s">
        <v>204</v>
      </c>
      <c r="G35" s="6">
        <v>6</v>
      </c>
      <c r="H35" s="13">
        <f t="shared" si="0"/>
        <v>1.7567999999999999</v>
      </c>
      <c r="I35" s="13">
        <f t="shared" si="1"/>
        <v>5.8559999999999999</v>
      </c>
    </row>
    <row r="36" spans="1:9" x14ac:dyDescent="0.25">
      <c r="A36" s="5">
        <v>33</v>
      </c>
      <c r="B36" s="1" t="s">
        <v>8</v>
      </c>
      <c r="C36" s="1" t="s">
        <v>9</v>
      </c>
      <c r="D36" s="2" t="s">
        <v>205</v>
      </c>
      <c r="E36" s="3">
        <v>0.27300000000000002</v>
      </c>
      <c r="F36" s="3" t="s">
        <v>206</v>
      </c>
      <c r="G36" s="6">
        <v>6</v>
      </c>
      <c r="H36" s="13">
        <f t="shared" si="0"/>
        <v>0.4914</v>
      </c>
      <c r="I36" s="13">
        <f t="shared" si="1"/>
        <v>1.6380000000000001</v>
      </c>
    </row>
    <row r="37" spans="1:9" x14ac:dyDescent="0.25">
      <c r="A37" s="5">
        <v>34</v>
      </c>
      <c r="B37" s="1" t="s">
        <v>8</v>
      </c>
      <c r="C37" s="1" t="s">
        <v>9</v>
      </c>
      <c r="D37" s="2" t="s">
        <v>207</v>
      </c>
      <c r="E37" s="3">
        <v>0.88100000000000001</v>
      </c>
      <c r="F37" s="3" t="s">
        <v>208</v>
      </c>
      <c r="G37" s="6">
        <v>6</v>
      </c>
      <c r="H37" s="13">
        <f t="shared" si="0"/>
        <v>1.5857999999999999</v>
      </c>
      <c r="I37" s="13">
        <f t="shared" si="1"/>
        <v>5.2859999999999996</v>
      </c>
    </row>
    <row r="38" spans="1:9" x14ac:dyDescent="0.25">
      <c r="A38" s="5">
        <v>35</v>
      </c>
      <c r="B38" s="1" t="s">
        <v>8</v>
      </c>
      <c r="C38" s="1" t="s">
        <v>9</v>
      </c>
      <c r="D38" s="2" t="s">
        <v>209</v>
      </c>
      <c r="E38" s="3">
        <v>0.73599999999999999</v>
      </c>
      <c r="F38" s="3" t="s">
        <v>210</v>
      </c>
      <c r="G38" s="6">
        <v>6</v>
      </c>
      <c r="H38" s="13">
        <f t="shared" si="0"/>
        <v>1.3248</v>
      </c>
      <c r="I38" s="13">
        <f t="shared" si="1"/>
        <v>4.4160000000000004</v>
      </c>
    </row>
    <row r="39" spans="1:9" x14ac:dyDescent="0.25">
      <c r="A39" s="5">
        <v>36</v>
      </c>
      <c r="B39" s="1" t="s">
        <v>8</v>
      </c>
      <c r="C39" s="1" t="s">
        <v>9</v>
      </c>
      <c r="D39" s="2" t="s">
        <v>211</v>
      </c>
      <c r="E39" s="3">
        <v>0.13100000000000001</v>
      </c>
      <c r="F39" s="3" t="s">
        <v>212</v>
      </c>
      <c r="G39" s="6">
        <v>6</v>
      </c>
      <c r="H39" s="13">
        <f t="shared" si="0"/>
        <v>0.23580000000000001</v>
      </c>
      <c r="I39" s="13">
        <f t="shared" si="1"/>
        <v>0.78600000000000003</v>
      </c>
    </row>
    <row r="40" spans="1:9" x14ac:dyDescent="0.25">
      <c r="A40" s="5">
        <v>37</v>
      </c>
      <c r="B40" s="1" t="s">
        <v>8</v>
      </c>
      <c r="C40" s="1" t="s">
        <v>9</v>
      </c>
      <c r="D40" s="2" t="s">
        <v>49</v>
      </c>
      <c r="E40" s="3">
        <v>14.868</v>
      </c>
      <c r="F40" s="3" t="s">
        <v>213</v>
      </c>
      <c r="G40" s="6">
        <v>6</v>
      </c>
      <c r="H40" s="13">
        <f t="shared" si="0"/>
        <v>26.7624</v>
      </c>
      <c r="I40" s="13">
        <f t="shared" si="1"/>
        <v>89.207999999999998</v>
      </c>
    </row>
    <row r="41" spans="1:9" x14ac:dyDescent="0.25">
      <c r="A41" s="5">
        <v>38</v>
      </c>
      <c r="B41" s="1" t="s">
        <v>8</v>
      </c>
      <c r="C41" s="1" t="s">
        <v>9</v>
      </c>
      <c r="D41" s="2" t="s">
        <v>214</v>
      </c>
      <c r="E41" s="3">
        <v>16.259</v>
      </c>
      <c r="F41" s="3" t="s">
        <v>215</v>
      </c>
      <c r="G41" s="6">
        <v>6</v>
      </c>
      <c r="H41" s="13">
        <f t="shared" si="0"/>
        <v>29.266199999999998</v>
      </c>
      <c r="I41" s="13">
        <f t="shared" si="1"/>
        <v>97.554000000000002</v>
      </c>
    </row>
    <row r="42" spans="1:9" x14ac:dyDescent="0.25">
      <c r="A42" s="5">
        <v>39</v>
      </c>
      <c r="B42" s="1" t="s">
        <v>217</v>
      </c>
      <c r="C42" s="1" t="s">
        <v>9</v>
      </c>
      <c r="D42" s="2" t="s">
        <v>108</v>
      </c>
      <c r="E42" s="3">
        <v>12.731</v>
      </c>
      <c r="F42" s="3" t="s">
        <v>216</v>
      </c>
      <c r="G42" s="6">
        <v>6</v>
      </c>
      <c r="H42" s="13">
        <f t="shared" si="0"/>
        <v>22.915799999999997</v>
      </c>
      <c r="I42" s="13">
        <f t="shared" si="1"/>
        <v>76.385999999999996</v>
      </c>
    </row>
    <row r="43" spans="1:9" x14ac:dyDescent="0.25">
      <c r="A43" s="5">
        <v>40</v>
      </c>
      <c r="B43" s="1" t="s">
        <v>40</v>
      </c>
      <c r="C43" s="1" t="s">
        <v>9</v>
      </c>
      <c r="D43" s="2" t="s">
        <v>218</v>
      </c>
      <c r="E43" s="3">
        <v>7.6909999999999998</v>
      </c>
      <c r="F43" s="3">
        <v>3.6909999999999998</v>
      </c>
      <c r="G43" s="6">
        <v>6</v>
      </c>
      <c r="H43" s="13">
        <f t="shared" si="0"/>
        <v>6.6437999999999997</v>
      </c>
      <c r="I43" s="13">
        <f t="shared" si="1"/>
        <v>22.146000000000001</v>
      </c>
    </row>
    <row r="44" spans="1:9" x14ac:dyDescent="0.25">
      <c r="A44" s="5">
        <v>41</v>
      </c>
      <c r="B44" s="1" t="s">
        <v>40</v>
      </c>
      <c r="C44" s="1" t="s">
        <v>9</v>
      </c>
      <c r="D44" s="2" t="s">
        <v>41</v>
      </c>
      <c r="E44" s="3">
        <v>4.8920000000000003</v>
      </c>
      <c r="F44" s="3">
        <v>4.8920000000000003</v>
      </c>
      <c r="G44" s="6">
        <v>6</v>
      </c>
      <c r="H44" s="13">
        <f t="shared" si="0"/>
        <v>8.8056000000000001</v>
      </c>
      <c r="I44" s="13">
        <f t="shared" si="1"/>
        <v>29.352000000000004</v>
      </c>
    </row>
    <row r="45" spans="1:9" x14ac:dyDescent="0.25">
      <c r="A45" s="5">
        <v>42</v>
      </c>
      <c r="B45" s="1" t="s">
        <v>40</v>
      </c>
      <c r="C45" s="1" t="s">
        <v>9</v>
      </c>
      <c r="D45" s="2" t="s">
        <v>42</v>
      </c>
      <c r="E45" s="3">
        <v>2.7719999999999998</v>
      </c>
      <c r="F45" s="3">
        <v>2.7719999999999998</v>
      </c>
      <c r="G45" s="6">
        <v>6</v>
      </c>
      <c r="H45" s="13">
        <f t="shared" si="0"/>
        <v>4.9895999999999994</v>
      </c>
      <c r="I45" s="13">
        <f t="shared" si="1"/>
        <v>16.631999999999998</v>
      </c>
    </row>
    <row r="46" spans="1:9" x14ac:dyDescent="0.25">
      <c r="A46" s="5">
        <v>43</v>
      </c>
      <c r="B46" s="1" t="s">
        <v>40</v>
      </c>
      <c r="C46" s="1" t="s">
        <v>9</v>
      </c>
      <c r="D46" s="2" t="s">
        <v>219</v>
      </c>
      <c r="E46" s="3">
        <v>0.23</v>
      </c>
      <c r="F46" s="3">
        <v>0.23</v>
      </c>
      <c r="G46" s="6">
        <v>6</v>
      </c>
      <c r="H46" s="13">
        <f t="shared" si="0"/>
        <v>0.41400000000000003</v>
      </c>
      <c r="I46" s="13">
        <f t="shared" si="1"/>
        <v>1.3800000000000001</v>
      </c>
    </row>
    <row r="47" spans="1:9" x14ac:dyDescent="0.25">
      <c r="A47" s="5">
        <v>44</v>
      </c>
      <c r="B47" s="1" t="s">
        <v>40</v>
      </c>
      <c r="C47" s="1" t="s">
        <v>9</v>
      </c>
      <c r="D47" s="2" t="s">
        <v>43</v>
      </c>
      <c r="E47" s="3">
        <v>49.314</v>
      </c>
      <c r="F47" s="3">
        <v>49.314</v>
      </c>
      <c r="G47" s="6">
        <v>6</v>
      </c>
      <c r="H47" s="13">
        <f t="shared" si="0"/>
        <v>88.765200000000007</v>
      </c>
      <c r="I47" s="13">
        <f t="shared" si="1"/>
        <v>295.88400000000001</v>
      </c>
    </row>
    <row r="48" spans="1:9" x14ac:dyDescent="0.25">
      <c r="A48" s="5">
        <v>45</v>
      </c>
      <c r="B48" s="1" t="s">
        <v>40</v>
      </c>
      <c r="C48" s="1" t="s">
        <v>9</v>
      </c>
      <c r="D48" s="2" t="s">
        <v>44</v>
      </c>
      <c r="E48" s="3">
        <v>5.258</v>
      </c>
      <c r="F48" s="3">
        <v>5.258</v>
      </c>
      <c r="G48" s="6">
        <v>6</v>
      </c>
      <c r="H48" s="13">
        <f t="shared" si="0"/>
        <v>9.4643999999999995</v>
      </c>
      <c r="I48" s="13">
        <f t="shared" si="1"/>
        <v>31.548000000000002</v>
      </c>
    </row>
    <row r="49" spans="1:9" x14ac:dyDescent="0.25">
      <c r="A49" s="5">
        <v>46</v>
      </c>
      <c r="B49" s="1" t="s">
        <v>40</v>
      </c>
      <c r="C49" s="1" t="s">
        <v>9</v>
      </c>
      <c r="D49" s="2" t="s">
        <v>45</v>
      </c>
      <c r="E49" s="3">
        <v>9.0570000000000004</v>
      </c>
      <c r="F49" s="3">
        <v>9.0570000000000004</v>
      </c>
      <c r="G49" s="6">
        <v>6</v>
      </c>
      <c r="H49" s="13">
        <f t="shared" si="0"/>
        <v>16.302599999999998</v>
      </c>
      <c r="I49" s="13">
        <f t="shared" si="1"/>
        <v>54.341999999999999</v>
      </c>
    </row>
    <row r="50" spans="1:9" x14ac:dyDescent="0.25">
      <c r="A50" s="5">
        <v>47</v>
      </c>
      <c r="B50" s="1" t="s">
        <v>40</v>
      </c>
      <c r="C50" s="1" t="s">
        <v>9</v>
      </c>
      <c r="D50" s="2" t="s">
        <v>46</v>
      </c>
      <c r="E50" s="3">
        <v>71.510999999999996</v>
      </c>
      <c r="F50" s="3">
        <v>71.510999999999996</v>
      </c>
      <c r="G50" s="6">
        <v>6</v>
      </c>
      <c r="H50" s="13">
        <f t="shared" si="0"/>
        <v>128.71979999999999</v>
      </c>
      <c r="I50" s="13">
        <f t="shared" si="1"/>
        <v>429.06599999999997</v>
      </c>
    </row>
    <row r="51" spans="1:9" x14ac:dyDescent="0.25">
      <c r="A51" s="5">
        <v>48</v>
      </c>
      <c r="B51" s="1" t="s">
        <v>40</v>
      </c>
      <c r="C51" s="1" t="s">
        <v>9</v>
      </c>
      <c r="D51" s="2" t="s">
        <v>48</v>
      </c>
      <c r="E51" s="3">
        <v>34.542000000000002</v>
      </c>
      <c r="F51" s="3">
        <v>34.542000000000002</v>
      </c>
      <c r="G51" s="6">
        <v>6</v>
      </c>
      <c r="H51" s="13">
        <f t="shared" si="0"/>
        <v>62.175600000000003</v>
      </c>
      <c r="I51" s="13">
        <f t="shared" si="1"/>
        <v>207.25200000000001</v>
      </c>
    </row>
    <row r="52" spans="1:9" x14ac:dyDescent="0.25">
      <c r="A52" s="5">
        <v>49</v>
      </c>
      <c r="B52" s="1" t="s">
        <v>40</v>
      </c>
      <c r="C52" s="1" t="s">
        <v>9</v>
      </c>
      <c r="D52" s="2" t="s">
        <v>47</v>
      </c>
      <c r="E52" s="3">
        <v>61.268000000000001</v>
      </c>
      <c r="F52" s="3">
        <v>61.268000000000001</v>
      </c>
      <c r="G52" s="6">
        <v>6</v>
      </c>
      <c r="H52" s="13">
        <f t="shared" si="0"/>
        <v>110.2824</v>
      </c>
      <c r="I52" s="13">
        <f t="shared" si="1"/>
        <v>367.608</v>
      </c>
    </row>
    <row r="53" spans="1:9" x14ac:dyDescent="0.25">
      <c r="A53" s="5">
        <v>50</v>
      </c>
      <c r="B53" s="1" t="s">
        <v>40</v>
      </c>
      <c r="C53" s="1" t="s">
        <v>9</v>
      </c>
      <c r="D53" s="2" t="s">
        <v>49</v>
      </c>
      <c r="E53" s="3">
        <v>10.06</v>
      </c>
      <c r="F53" s="3">
        <v>10.06</v>
      </c>
      <c r="G53" s="6">
        <v>6</v>
      </c>
      <c r="H53" s="13">
        <f t="shared" si="0"/>
        <v>18.108000000000001</v>
      </c>
      <c r="I53" s="13">
        <f t="shared" si="1"/>
        <v>60.36</v>
      </c>
    </row>
    <row r="54" spans="1:9" x14ac:dyDescent="0.25">
      <c r="A54" s="5">
        <v>51</v>
      </c>
      <c r="B54" s="1" t="s">
        <v>40</v>
      </c>
      <c r="C54" s="1" t="s">
        <v>9</v>
      </c>
      <c r="D54" s="2" t="s">
        <v>50</v>
      </c>
      <c r="E54" s="3">
        <v>11.949</v>
      </c>
      <c r="F54" s="3">
        <v>11.949</v>
      </c>
      <c r="G54" s="6">
        <v>6</v>
      </c>
      <c r="H54" s="13">
        <f t="shared" si="0"/>
        <v>21.508199999999999</v>
      </c>
      <c r="I54" s="13">
        <f t="shared" si="1"/>
        <v>71.694000000000003</v>
      </c>
    </row>
    <row r="55" spans="1:9" x14ac:dyDescent="0.25">
      <c r="A55" s="5">
        <v>52</v>
      </c>
      <c r="B55" s="1" t="s">
        <v>40</v>
      </c>
      <c r="C55" s="1" t="s">
        <v>9</v>
      </c>
      <c r="D55" s="2" t="s">
        <v>51</v>
      </c>
      <c r="E55" s="3">
        <v>3.8079999999999998</v>
      </c>
      <c r="F55" s="3">
        <v>3.508</v>
      </c>
      <c r="G55" s="6">
        <v>6</v>
      </c>
      <c r="H55" s="13">
        <f t="shared" si="0"/>
        <v>6.3144</v>
      </c>
      <c r="I55" s="13">
        <f t="shared" si="1"/>
        <v>21.048000000000002</v>
      </c>
    </row>
    <row r="56" spans="1:9" x14ac:dyDescent="0.25">
      <c r="A56" s="5">
        <v>53</v>
      </c>
      <c r="B56" s="1" t="s">
        <v>40</v>
      </c>
      <c r="C56" s="1" t="s">
        <v>9</v>
      </c>
      <c r="D56" s="2" t="s">
        <v>52</v>
      </c>
      <c r="E56" s="3">
        <v>125.953</v>
      </c>
      <c r="F56" s="3">
        <v>21.253</v>
      </c>
      <c r="G56" s="6">
        <v>6</v>
      </c>
      <c r="H56" s="13">
        <f t="shared" si="0"/>
        <v>38.255400000000002</v>
      </c>
      <c r="I56" s="13">
        <f t="shared" si="1"/>
        <v>127.518</v>
      </c>
    </row>
    <row r="57" spans="1:9" x14ac:dyDescent="0.25">
      <c r="A57" s="5">
        <v>54</v>
      </c>
      <c r="B57" s="1" t="s">
        <v>40</v>
      </c>
      <c r="C57" s="1" t="s">
        <v>9</v>
      </c>
      <c r="D57" s="2" t="s">
        <v>53</v>
      </c>
      <c r="E57" s="3">
        <v>2.7290000000000001</v>
      </c>
      <c r="F57" s="3">
        <v>2.7290000000000001</v>
      </c>
      <c r="G57" s="6">
        <v>6</v>
      </c>
      <c r="H57" s="13">
        <f t="shared" si="0"/>
        <v>4.9122000000000003</v>
      </c>
      <c r="I57" s="13">
        <f t="shared" si="1"/>
        <v>16.374000000000002</v>
      </c>
    </row>
    <row r="58" spans="1:9" x14ac:dyDescent="0.25">
      <c r="A58" s="5">
        <v>55</v>
      </c>
      <c r="B58" s="1" t="s">
        <v>40</v>
      </c>
      <c r="C58" s="1" t="s">
        <v>9</v>
      </c>
      <c r="D58" s="2" t="s">
        <v>54</v>
      </c>
      <c r="E58" s="3">
        <v>33.145000000000003</v>
      </c>
      <c r="F58" s="3">
        <v>33.145000000000003</v>
      </c>
      <c r="G58" s="6">
        <v>6</v>
      </c>
      <c r="H58" s="13">
        <f t="shared" si="0"/>
        <v>59.661000000000001</v>
      </c>
      <c r="I58" s="13">
        <f t="shared" si="1"/>
        <v>198.87</v>
      </c>
    </row>
    <row r="59" spans="1:9" x14ac:dyDescent="0.25">
      <c r="A59" s="5">
        <v>56</v>
      </c>
      <c r="B59" s="1" t="s">
        <v>40</v>
      </c>
      <c r="C59" s="1" t="s">
        <v>9</v>
      </c>
      <c r="D59" s="2" t="s">
        <v>55</v>
      </c>
      <c r="E59" s="3">
        <v>42.308</v>
      </c>
      <c r="F59" s="3">
        <v>42.308</v>
      </c>
      <c r="G59" s="6">
        <v>6</v>
      </c>
      <c r="H59" s="13">
        <f t="shared" si="0"/>
        <v>76.154399999999995</v>
      </c>
      <c r="I59" s="13">
        <f t="shared" si="1"/>
        <v>253.84800000000001</v>
      </c>
    </row>
    <row r="60" spans="1:9" x14ac:dyDescent="0.25">
      <c r="A60" s="5">
        <v>57</v>
      </c>
      <c r="B60" s="1" t="s">
        <v>40</v>
      </c>
      <c r="C60" s="1" t="s">
        <v>9</v>
      </c>
      <c r="D60" s="2" t="s">
        <v>56</v>
      </c>
      <c r="E60" s="3">
        <v>52.676000000000002</v>
      </c>
      <c r="F60" s="3">
        <v>52.676000000000002</v>
      </c>
      <c r="G60" s="6">
        <v>6</v>
      </c>
      <c r="H60" s="13">
        <f t="shared" si="0"/>
        <v>94.816800000000015</v>
      </c>
      <c r="I60" s="13">
        <f t="shared" si="1"/>
        <v>316.05600000000004</v>
      </c>
    </row>
    <row r="61" spans="1:9" x14ac:dyDescent="0.25">
      <c r="A61" s="5">
        <v>58</v>
      </c>
      <c r="B61" s="1" t="s">
        <v>40</v>
      </c>
      <c r="C61" s="1" t="s">
        <v>9</v>
      </c>
      <c r="D61" s="2" t="s">
        <v>57</v>
      </c>
      <c r="E61" s="3">
        <v>38.878999999999998</v>
      </c>
      <c r="F61" s="3">
        <v>38.878999999999998</v>
      </c>
      <c r="G61" s="6">
        <v>6</v>
      </c>
      <c r="H61" s="13">
        <f t="shared" si="0"/>
        <v>69.982199999999992</v>
      </c>
      <c r="I61" s="13">
        <f t="shared" si="1"/>
        <v>233.274</v>
      </c>
    </row>
    <row r="62" spans="1:9" x14ac:dyDescent="0.25">
      <c r="A62" s="5">
        <v>59</v>
      </c>
      <c r="B62" s="1" t="s">
        <v>40</v>
      </c>
      <c r="C62" s="1" t="s">
        <v>9</v>
      </c>
      <c r="D62" s="2" t="s">
        <v>58</v>
      </c>
      <c r="E62" s="3">
        <v>16.373000000000001</v>
      </c>
      <c r="F62" s="3">
        <v>16.373000000000001</v>
      </c>
      <c r="G62" s="6">
        <v>6</v>
      </c>
      <c r="H62" s="13">
        <f t="shared" si="0"/>
        <v>29.471399999999999</v>
      </c>
      <c r="I62" s="13">
        <f t="shared" si="1"/>
        <v>98.238</v>
      </c>
    </row>
    <row r="63" spans="1:9" x14ac:dyDescent="0.25">
      <c r="A63" s="5">
        <v>60</v>
      </c>
      <c r="B63" s="1" t="s">
        <v>40</v>
      </c>
      <c r="C63" s="1" t="s">
        <v>9</v>
      </c>
      <c r="D63" s="2" t="s">
        <v>59</v>
      </c>
      <c r="E63" s="3">
        <v>63.323</v>
      </c>
      <c r="F63" s="3">
        <v>63.323</v>
      </c>
      <c r="G63" s="6">
        <v>6</v>
      </c>
      <c r="H63" s="13">
        <f t="shared" si="0"/>
        <v>113.98139999999999</v>
      </c>
      <c r="I63" s="13">
        <f t="shared" si="1"/>
        <v>379.93799999999999</v>
      </c>
    </row>
    <row r="64" spans="1:9" x14ac:dyDescent="0.25">
      <c r="A64" s="5">
        <v>61</v>
      </c>
      <c r="B64" s="1" t="s">
        <v>40</v>
      </c>
      <c r="C64" s="1" t="s">
        <v>9</v>
      </c>
      <c r="D64" s="2" t="s">
        <v>60</v>
      </c>
      <c r="E64" s="3">
        <v>17.736999999999998</v>
      </c>
      <c r="F64" s="3">
        <v>17.736999999999998</v>
      </c>
      <c r="G64" s="6">
        <v>6</v>
      </c>
      <c r="H64" s="13">
        <f t="shared" si="0"/>
        <v>31.926599999999997</v>
      </c>
      <c r="I64" s="13">
        <f t="shared" si="1"/>
        <v>106.422</v>
      </c>
    </row>
    <row r="65" spans="1:9" x14ac:dyDescent="0.25">
      <c r="A65" s="5">
        <v>62</v>
      </c>
      <c r="B65" s="1" t="s">
        <v>40</v>
      </c>
      <c r="C65" s="1" t="s">
        <v>9</v>
      </c>
      <c r="D65" s="2" t="s">
        <v>61</v>
      </c>
      <c r="E65" s="3">
        <v>3.7639999999999998</v>
      </c>
      <c r="F65" s="3">
        <v>3.7639999999999998</v>
      </c>
      <c r="G65" s="6">
        <v>6</v>
      </c>
      <c r="H65" s="13">
        <f t="shared" si="0"/>
        <v>6.7751999999999999</v>
      </c>
      <c r="I65" s="13">
        <f t="shared" si="1"/>
        <v>22.584</v>
      </c>
    </row>
    <row r="66" spans="1:9" x14ac:dyDescent="0.25">
      <c r="A66" s="5">
        <v>63</v>
      </c>
      <c r="B66" s="1" t="s">
        <v>40</v>
      </c>
      <c r="C66" s="1" t="s">
        <v>9</v>
      </c>
      <c r="D66" s="2" t="s">
        <v>62</v>
      </c>
      <c r="E66" s="3">
        <v>6.0910000000000002</v>
      </c>
      <c r="F66" s="3">
        <v>6.0910000000000002</v>
      </c>
      <c r="G66" s="6">
        <v>6</v>
      </c>
      <c r="H66" s="13">
        <f t="shared" si="0"/>
        <v>10.963799999999999</v>
      </c>
      <c r="I66" s="13">
        <f t="shared" si="1"/>
        <v>36.545999999999999</v>
      </c>
    </row>
    <row r="67" spans="1:9" x14ac:dyDescent="0.25">
      <c r="A67" s="5">
        <v>64</v>
      </c>
      <c r="B67" s="1" t="s">
        <v>40</v>
      </c>
      <c r="C67" s="1" t="s">
        <v>9</v>
      </c>
      <c r="D67" s="2" t="s">
        <v>63</v>
      </c>
      <c r="E67" s="3">
        <v>78.614000000000004</v>
      </c>
      <c r="F67" s="3">
        <v>78.614000000000004</v>
      </c>
      <c r="G67" s="6">
        <v>6</v>
      </c>
      <c r="H67" s="13">
        <f t="shared" si="0"/>
        <v>141.5052</v>
      </c>
      <c r="I67" s="13">
        <f t="shared" si="1"/>
        <v>471.68400000000003</v>
      </c>
    </row>
    <row r="68" spans="1:9" x14ac:dyDescent="0.25">
      <c r="A68" s="5">
        <v>65</v>
      </c>
      <c r="B68" s="1" t="s">
        <v>40</v>
      </c>
      <c r="C68" s="1" t="s">
        <v>9</v>
      </c>
      <c r="D68" s="2" t="s">
        <v>64</v>
      </c>
      <c r="E68" s="3">
        <v>78.156999999999996</v>
      </c>
      <c r="F68" s="3">
        <v>14.657</v>
      </c>
      <c r="G68" s="6">
        <v>6</v>
      </c>
      <c r="H68" s="13">
        <f t="shared" si="0"/>
        <v>26.3826</v>
      </c>
      <c r="I68" s="13">
        <f t="shared" si="1"/>
        <v>87.942000000000007</v>
      </c>
    </row>
    <row r="69" spans="1:9" x14ac:dyDescent="0.25">
      <c r="A69" s="5">
        <v>66</v>
      </c>
      <c r="B69" s="1" t="s">
        <v>40</v>
      </c>
      <c r="C69" s="1" t="s">
        <v>9</v>
      </c>
      <c r="D69" s="2" t="s">
        <v>65</v>
      </c>
      <c r="E69" s="3">
        <v>49.097000000000001</v>
      </c>
      <c r="F69" s="3">
        <v>5.0970000000000004</v>
      </c>
      <c r="G69" s="6">
        <v>6</v>
      </c>
      <c r="H69" s="13">
        <f t="shared" ref="H69:H132" si="2">I69*30%</f>
        <v>9.1745999999999999</v>
      </c>
      <c r="I69" s="13">
        <f t="shared" ref="I69:I132" si="3">F69*G69</f>
        <v>30.582000000000001</v>
      </c>
    </row>
    <row r="70" spans="1:9" x14ac:dyDescent="0.25">
      <c r="A70" s="5">
        <v>67</v>
      </c>
      <c r="B70" s="1" t="s">
        <v>40</v>
      </c>
      <c r="C70" s="1" t="s">
        <v>9</v>
      </c>
      <c r="D70" s="2" t="s">
        <v>66</v>
      </c>
      <c r="E70" s="3">
        <v>208.102</v>
      </c>
      <c r="F70" s="3">
        <v>20.102</v>
      </c>
      <c r="G70" s="6">
        <v>6</v>
      </c>
      <c r="H70" s="13">
        <f t="shared" si="2"/>
        <v>36.183599999999998</v>
      </c>
      <c r="I70" s="13">
        <f t="shared" si="3"/>
        <v>120.61199999999999</v>
      </c>
    </row>
    <row r="71" spans="1:9" x14ac:dyDescent="0.25">
      <c r="A71" s="5">
        <v>68</v>
      </c>
      <c r="B71" s="1" t="s">
        <v>40</v>
      </c>
      <c r="C71" s="1" t="s">
        <v>9</v>
      </c>
      <c r="D71" s="2" t="s">
        <v>67</v>
      </c>
      <c r="E71" s="3">
        <v>4.8659999999999997</v>
      </c>
      <c r="F71" s="3">
        <v>1.8660000000000001</v>
      </c>
      <c r="G71" s="6">
        <v>6</v>
      </c>
      <c r="H71" s="13">
        <f t="shared" si="2"/>
        <v>3.3588000000000005</v>
      </c>
      <c r="I71" s="13">
        <f t="shared" si="3"/>
        <v>11.196000000000002</v>
      </c>
    </row>
    <row r="72" spans="1:9" x14ac:dyDescent="0.25">
      <c r="A72" s="5">
        <v>69</v>
      </c>
      <c r="B72" s="1" t="s">
        <v>40</v>
      </c>
      <c r="C72" s="1" t="s">
        <v>9</v>
      </c>
      <c r="D72" s="2" t="s">
        <v>68</v>
      </c>
      <c r="E72" s="3">
        <v>15.468999999999999</v>
      </c>
      <c r="F72" s="3">
        <v>15.468999999999999</v>
      </c>
      <c r="G72" s="6">
        <v>6</v>
      </c>
      <c r="H72" s="13">
        <f t="shared" si="2"/>
        <v>27.844199999999997</v>
      </c>
      <c r="I72" s="13">
        <f t="shared" si="3"/>
        <v>92.813999999999993</v>
      </c>
    </row>
    <row r="73" spans="1:9" x14ac:dyDescent="0.25">
      <c r="A73" s="5">
        <v>70</v>
      </c>
      <c r="B73" s="1" t="s">
        <v>40</v>
      </c>
      <c r="C73" s="1" t="s">
        <v>9</v>
      </c>
      <c r="D73" s="2" t="s">
        <v>69</v>
      </c>
      <c r="E73" s="3">
        <v>3.9009999999999998</v>
      </c>
      <c r="F73" s="3">
        <v>3.9009999999999998</v>
      </c>
      <c r="G73" s="6">
        <v>6</v>
      </c>
      <c r="H73" s="13">
        <f t="shared" si="2"/>
        <v>7.0217999999999998</v>
      </c>
      <c r="I73" s="13">
        <f t="shared" si="3"/>
        <v>23.405999999999999</v>
      </c>
    </row>
    <row r="74" spans="1:9" x14ac:dyDescent="0.25">
      <c r="A74" s="5">
        <v>71</v>
      </c>
      <c r="B74" s="1" t="s">
        <v>40</v>
      </c>
      <c r="C74" s="1" t="s">
        <v>9</v>
      </c>
      <c r="D74" s="2" t="s">
        <v>70</v>
      </c>
      <c r="E74" s="3">
        <v>17.367999999999999</v>
      </c>
      <c r="F74" s="3">
        <v>17.367999999999999</v>
      </c>
      <c r="G74" s="6">
        <v>6</v>
      </c>
      <c r="H74" s="13">
        <f t="shared" si="2"/>
        <v>31.2624</v>
      </c>
      <c r="I74" s="13">
        <f t="shared" si="3"/>
        <v>104.208</v>
      </c>
    </row>
    <row r="75" spans="1:9" x14ac:dyDescent="0.25">
      <c r="A75" s="5">
        <v>72</v>
      </c>
      <c r="B75" s="1" t="s">
        <v>40</v>
      </c>
      <c r="C75" s="1" t="s">
        <v>9</v>
      </c>
      <c r="D75" s="2" t="s">
        <v>71</v>
      </c>
      <c r="E75" s="3">
        <v>29.923999999999999</v>
      </c>
      <c r="F75" s="3">
        <v>29.923999999999999</v>
      </c>
      <c r="G75" s="6">
        <v>6</v>
      </c>
      <c r="H75" s="13">
        <f t="shared" si="2"/>
        <v>53.863199999999992</v>
      </c>
      <c r="I75" s="13">
        <f t="shared" si="3"/>
        <v>179.54399999999998</v>
      </c>
    </row>
    <row r="76" spans="1:9" x14ac:dyDescent="0.25">
      <c r="A76" s="5">
        <v>73</v>
      </c>
      <c r="B76" s="1" t="s">
        <v>40</v>
      </c>
      <c r="C76" s="1" t="s">
        <v>9</v>
      </c>
      <c r="D76" s="2" t="s">
        <v>72</v>
      </c>
      <c r="E76" s="3">
        <v>4.3959999999999999</v>
      </c>
      <c r="F76" s="3">
        <v>53.289000000000001</v>
      </c>
      <c r="G76" s="6">
        <v>6</v>
      </c>
      <c r="H76" s="13">
        <f t="shared" si="2"/>
        <v>95.920200000000008</v>
      </c>
      <c r="I76" s="13">
        <f t="shared" si="3"/>
        <v>319.73400000000004</v>
      </c>
    </row>
    <row r="77" spans="1:9" x14ac:dyDescent="0.25">
      <c r="A77" s="5">
        <v>74</v>
      </c>
      <c r="B77" s="1" t="s">
        <v>40</v>
      </c>
      <c r="C77" s="1" t="s">
        <v>9</v>
      </c>
      <c r="D77" s="2" t="s">
        <v>73</v>
      </c>
      <c r="E77" s="3">
        <v>8.5259999999999998</v>
      </c>
      <c r="F77" s="3">
        <v>8.5259999999999998</v>
      </c>
      <c r="G77" s="6">
        <v>6</v>
      </c>
      <c r="H77" s="13">
        <f t="shared" si="2"/>
        <v>15.346799999999998</v>
      </c>
      <c r="I77" s="13">
        <f t="shared" si="3"/>
        <v>51.155999999999999</v>
      </c>
    </row>
    <row r="78" spans="1:9" x14ac:dyDescent="0.25">
      <c r="A78" s="5">
        <v>75</v>
      </c>
      <c r="B78" s="1" t="s">
        <v>40</v>
      </c>
      <c r="C78" s="1" t="s">
        <v>9</v>
      </c>
      <c r="D78" s="2" t="s">
        <v>74</v>
      </c>
      <c r="E78" s="3">
        <v>5.6740000000000004</v>
      </c>
      <c r="F78" s="3">
        <v>5.6740000000000004</v>
      </c>
      <c r="G78" s="6">
        <v>6</v>
      </c>
      <c r="H78" s="13">
        <f t="shared" si="2"/>
        <v>10.213200000000001</v>
      </c>
      <c r="I78" s="13">
        <f t="shared" si="3"/>
        <v>34.044000000000004</v>
      </c>
    </row>
    <row r="79" spans="1:9" x14ac:dyDescent="0.25">
      <c r="A79" s="5">
        <v>76</v>
      </c>
      <c r="B79" s="1" t="s">
        <v>40</v>
      </c>
      <c r="C79" s="1" t="s">
        <v>9</v>
      </c>
      <c r="D79" s="2" t="s">
        <v>75</v>
      </c>
      <c r="E79" s="3">
        <v>5.899</v>
      </c>
      <c r="F79" s="3">
        <v>5.899</v>
      </c>
      <c r="G79" s="6">
        <v>6</v>
      </c>
      <c r="H79" s="13">
        <f t="shared" si="2"/>
        <v>10.6182</v>
      </c>
      <c r="I79" s="13">
        <f t="shared" si="3"/>
        <v>35.393999999999998</v>
      </c>
    </row>
    <row r="80" spans="1:9" x14ac:dyDescent="0.25">
      <c r="A80" s="5">
        <v>77</v>
      </c>
      <c r="B80" s="1" t="s">
        <v>40</v>
      </c>
      <c r="C80" s="1" t="s">
        <v>9</v>
      </c>
      <c r="D80" s="2" t="s">
        <v>76</v>
      </c>
      <c r="E80" s="3">
        <v>17.38</v>
      </c>
      <c r="F80" s="3">
        <v>17.38</v>
      </c>
      <c r="G80" s="6">
        <v>6</v>
      </c>
      <c r="H80" s="13">
        <f t="shared" si="2"/>
        <v>31.283999999999999</v>
      </c>
      <c r="I80" s="13">
        <f t="shared" si="3"/>
        <v>104.28</v>
      </c>
    </row>
    <row r="81" spans="1:9" x14ac:dyDescent="0.25">
      <c r="A81" s="5">
        <v>78</v>
      </c>
      <c r="B81" s="1" t="s">
        <v>40</v>
      </c>
      <c r="C81" s="1" t="s">
        <v>9</v>
      </c>
      <c r="D81" s="2" t="s">
        <v>77</v>
      </c>
      <c r="E81" s="3">
        <v>488.05700000000002</v>
      </c>
      <c r="F81" s="3">
        <v>74.656999999999996</v>
      </c>
      <c r="G81" s="6">
        <v>6</v>
      </c>
      <c r="H81" s="13">
        <f t="shared" si="2"/>
        <v>134.3826</v>
      </c>
      <c r="I81" s="13">
        <f t="shared" si="3"/>
        <v>447.94200000000001</v>
      </c>
    </row>
    <row r="82" spans="1:9" x14ac:dyDescent="0.25">
      <c r="A82" s="5">
        <v>79</v>
      </c>
      <c r="B82" s="1" t="s">
        <v>40</v>
      </c>
      <c r="C82" s="1" t="s">
        <v>9</v>
      </c>
      <c r="D82" s="2" t="s">
        <v>78</v>
      </c>
      <c r="E82" s="3">
        <v>79.789000000000001</v>
      </c>
      <c r="F82" s="3">
        <v>53.289000000000001</v>
      </c>
      <c r="G82" s="6">
        <v>6</v>
      </c>
      <c r="H82" s="13">
        <f t="shared" si="2"/>
        <v>95.920200000000008</v>
      </c>
      <c r="I82" s="13">
        <f t="shared" si="3"/>
        <v>319.73400000000004</v>
      </c>
    </row>
    <row r="83" spans="1:9" x14ac:dyDescent="0.25">
      <c r="A83" s="5">
        <v>80</v>
      </c>
      <c r="B83" s="1" t="s">
        <v>40</v>
      </c>
      <c r="C83" s="1" t="s">
        <v>9</v>
      </c>
      <c r="D83" s="2" t="s">
        <v>79</v>
      </c>
      <c r="E83" s="3">
        <v>98.400999999999996</v>
      </c>
      <c r="F83" s="3">
        <v>98.400999999999996</v>
      </c>
      <c r="G83" s="6">
        <v>6</v>
      </c>
      <c r="H83" s="13">
        <f t="shared" si="2"/>
        <v>177.12179999999998</v>
      </c>
      <c r="I83" s="13">
        <f t="shared" si="3"/>
        <v>590.40599999999995</v>
      </c>
    </row>
    <row r="84" spans="1:9" x14ac:dyDescent="0.25">
      <c r="A84" s="5">
        <v>81</v>
      </c>
      <c r="B84" s="1" t="s">
        <v>40</v>
      </c>
      <c r="C84" s="1" t="s">
        <v>9</v>
      </c>
      <c r="D84" s="2" t="s">
        <v>80</v>
      </c>
      <c r="E84" s="3">
        <v>62.984000000000002</v>
      </c>
      <c r="F84" s="3">
        <v>62.984000000000002</v>
      </c>
      <c r="G84" s="6">
        <v>6</v>
      </c>
      <c r="H84" s="13">
        <f t="shared" si="2"/>
        <v>113.3712</v>
      </c>
      <c r="I84" s="13">
        <f t="shared" si="3"/>
        <v>377.904</v>
      </c>
    </row>
    <row r="85" spans="1:9" x14ac:dyDescent="0.25">
      <c r="A85" s="5">
        <v>82</v>
      </c>
      <c r="B85" s="1" t="s">
        <v>40</v>
      </c>
      <c r="C85" s="1" t="s">
        <v>9</v>
      </c>
      <c r="D85" s="2" t="s">
        <v>220</v>
      </c>
      <c r="E85" s="3">
        <v>18.632999999999999</v>
      </c>
      <c r="F85" s="3">
        <v>16.632999999999999</v>
      </c>
      <c r="G85" s="6">
        <v>6</v>
      </c>
      <c r="H85" s="13">
        <f t="shared" si="2"/>
        <v>29.939399999999999</v>
      </c>
      <c r="I85" s="13">
        <f t="shared" si="3"/>
        <v>99.798000000000002</v>
      </c>
    </row>
    <row r="86" spans="1:9" x14ac:dyDescent="0.25">
      <c r="A86" s="5">
        <v>83</v>
      </c>
      <c r="B86" s="1" t="s">
        <v>40</v>
      </c>
      <c r="C86" s="1" t="s">
        <v>9</v>
      </c>
      <c r="D86" s="2" t="s">
        <v>81</v>
      </c>
      <c r="E86" s="3">
        <v>50.985999999999997</v>
      </c>
      <c r="F86" s="3">
        <v>50.985999999999997</v>
      </c>
      <c r="G86" s="6">
        <v>6</v>
      </c>
      <c r="H86" s="13">
        <f t="shared" si="2"/>
        <v>91.774799999999999</v>
      </c>
      <c r="I86" s="13">
        <f t="shared" si="3"/>
        <v>305.916</v>
      </c>
    </row>
    <row r="87" spans="1:9" x14ac:dyDescent="0.25">
      <c r="A87" s="5">
        <v>84</v>
      </c>
      <c r="B87" s="1" t="s">
        <v>40</v>
      </c>
      <c r="C87" s="1" t="s">
        <v>9</v>
      </c>
      <c r="D87" s="2" t="s">
        <v>221</v>
      </c>
      <c r="E87" s="3">
        <v>3.8650000000000002</v>
      </c>
      <c r="F87" s="3">
        <v>3.8650000000000002</v>
      </c>
      <c r="G87" s="6">
        <v>6</v>
      </c>
      <c r="H87" s="13">
        <f t="shared" si="2"/>
        <v>6.9569999999999999</v>
      </c>
      <c r="I87" s="13">
        <f t="shared" si="3"/>
        <v>23.19</v>
      </c>
    </row>
    <row r="88" spans="1:9" x14ac:dyDescent="0.25">
      <c r="A88" s="5">
        <v>85</v>
      </c>
      <c r="B88" s="1" t="s">
        <v>40</v>
      </c>
      <c r="C88" s="1" t="s">
        <v>9</v>
      </c>
      <c r="D88" s="2" t="s">
        <v>82</v>
      </c>
      <c r="E88" s="3">
        <v>33.881999999999998</v>
      </c>
      <c r="F88" s="3">
        <v>33.881999999999998</v>
      </c>
      <c r="G88" s="6">
        <v>6</v>
      </c>
      <c r="H88" s="13">
        <f t="shared" si="2"/>
        <v>60.987599999999986</v>
      </c>
      <c r="I88" s="13">
        <f t="shared" si="3"/>
        <v>203.29199999999997</v>
      </c>
    </row>
    <row r="89" spans="1:9" x14ac:dyDescent="0.25">
      <c r="A89" s="5">
        <v>86</v>
      </c>
      <c r="B89" s="1" t="s">
        <v>40</v>
      </c>
      <c r="C89" s="1" t="s">
        <v>9</v>
      </c>
      <c r="D89" s="2" t="s">
        <v>83</v>
      </c>
      <c r="E89" s="3">
        <v>6.7220000000000004</v>
      </c>
      <c r="F89" s="3">
        <v>6.7220000000000004</v>
      </c>
      <c r="G89" s="6">
        <v>6</v>
      </c>
      <c r="H89" s="13">
        <f t="shared" si="2"/>
        <v>12.099600000000001</v>
      </c>
      <c r="I89" s="13">
        <f t="shared" si="3"/>
        <v>40.332000000000001</v>
      </c>
    </row>
    <row r="90" spans="1:9" x14ac:dyDescent="0.25">
      <c r="A90" s="5">
        <v>87</v>
      </c>
      <c r="B90" s="1" t="s">
        <v>40</v>
      </c>
      <c r="C90" s="1" t="s">
        <v>9</v>
      </c>
      <c r="D90" s="2" t="s">
        <v>84</v>
      </c>
      <c r="E90" s="3">
        <v>89.209000000000003</v>
      </c>
      <c r="F90" s="3">
        <v>23.209</v>
      </c>
      <c r="G90" s="6">
        <v>6</v>
      </c>
      <c r="H90" s="13">
        <f t="shared" si="2"/>
        <v>41.776199999999996</v>
      </c>
      <c r="I90" s="13">
        <f t="shared" si="3"/>
        <v>139.25399999999999</v>
      </c>
    </row>
    <row r="91" spans="1:9" x14ac:dyDescent="0.25">
      <c r="A91" s="5">
        <v>88</v>
      </c>
      <c r="B91" s="1" t="s">
        <v>40</v>
      </c>
      <c r="C91" s="1" t="s">
        <v>9</v>
      </c>
      <c r="D91" s="2" t="s">
        <v>85</v>
      </c>
      <c r="E91" s="3">
        <v>61.42</v>
      </c>
      <c r="F91" s="3">
        <v>61.42</v>
      </c>
      <c r="G91" s="6">
        <v>6</v>
      </c>
      <c r="H91" s="13">
        <f t="shared" si="2"/>
        <v>110.556</v>
      </c>
      <c r="I91" s="13">
        <f t="shared" si="3"/>
        <v>368.52</v>
      </c>
    </row>
    <row r="92" spans="1:9" x14ac:dyDescent="0.25">
      <c r="A92" s="5">
        <v>89</v>
      </c>
      <c r="B92" s="1" t="s">
        <v>40</v>
      </c>
      <c r="C92" s="1" t="s">
        <v>9</v>
      </c>
      <c r="D92" s="2" t="s">
        <v>86</v>
      </c>
      <c r="E92" s="3">
        <v>2.819</v>
      </c>
      <c r="F92" s="3">
        <v>2.819</v>
      </c>
      <c r="G92" s="6">
        <v>6</v>
      </c>
      <c r="H92" s="13">
        <f t="shared" si="2"/>
        <v>5.0742000000000003</v>
      </c>
      <c r="I92" s="13">
        <f t="shared" si="3"/>
        <v>16.914000000000001</v>
      </c>
    </row>
    <row r="93" spans="1:9" x14ac:dyDescent="0.25">
      <c r="A93" s="5">
        <v>90</v>
      </c>
      <c r="B93" s="1" t="s">
        <v>87</v>
      </c>
      <c r="C93" s="1" t="s">
        <v>9</v>
      </c>
      <c r="D93" s="2" t="s">
        <v>14</v>
      </c>
      <c r="E93" s="3">
        <v>93.341999999999999</v>
      </c>
      <c r="F93" s="3">
        <v>93.748999999999995</v>
      </c>
      <c r="G93" s="6">
        <v>6</v>
      </c>
      <c r="H93" s="13">
        <f t="shared" si="2"/>
        <v>168.74819999999997</v>
      </c>
      <c r="I93" s="13">
        <f t="shared" si="3"/>
        <v>562.49399999999991</v>
      </c>
    </row>
    <row r="94" spans="1:9" x14ac:dyDescent="0.25">
      <c r="A94" s="5">
        <v>91</v>
      </c>
      <c r="B94" s="1" t="s">
        <v>87</v>
      </c>
      <c r="C94" s="1" t="s">
        <v>9</v>
      </c>
      <c r="D94" s="2" t="s">
        <v>12</v>
      </c>
      <c r="E94" s="3">
        <v>26.748999999999999</v>
      </c>
      <c r="F94" s="3">
        <v>26.748999999999999</v>
      </c>
      <c r="G94" s="6">
        <v>6</v>
      </c>
      <c r="H94" s="13">
        <f t="shared" si="2"/>
        <v>48.148199999999996</v>
      </c>
      <c r="I94" s="13">
        <f t="shared" si="3"/>
        <v>160.494</v>
      </c>
    </row>
    <row r="95" spans="1:9" x14ac:dyDescent="0.25">
      <c r="A95" s="5">
        <v>92</v>
      </c>
      <c r="B95" s="1" t="s">
        <v>87</v>
      </c>
      <c r="C95" s="1" t="s">
        <v>9</v>
      </c>
      <c r="D95" s="2" t="s">
        <v>23</v>
      </c>
      <c r="E95" s="3">
        <v>73.307000000000002</v>
      </c>
      <c r="F95" s="3">
        <v>73.307000000000002</v>
      </c>
      <c r="G95" s="6">
        <v>6</v>
      </c>
      <c r="H95" s="13">
        <f t="shared" si="2"/>
        <v>131.95259999999999</v>
      </c>
      <c r="I95" s="13">
        <f t="shared" si="3"/>
        <v>439.84199999999998</v>
      </c>
    </row>
    <row r="96" spans="1:9" x14ac:dyDescent="0.25">
      <c r="A96" s="5">
        <v>93</v>
      </c>
      <c r="B96" s="1" t="s">
        <v>87</v>
      </c>
      <c r="C96" s="1" t="s">
        <v>9</v>
      </c>
      <c r="D96" s="2" t="s">
        <v>24</v>
      </c>
      <c r="E96" s="3">
        <v>49.389000000000003</v>
      </c>
      <c r="F96" s="3">
        <v>49.389000000000003</v>
      </c>
      <c r="G96" s="6">
        <v>6</v>
      </c>
      <c r="H96" s="13">
        <f t="shared" si="2"/>
        <v>88.900199999999998</v>
      </c>
      <c r="I96" s="13">
        <f t="shared" si="3"/>
        <v>296.334</v>
      </c>
    </row>
    <row r="97" spans="1:9" x14ac:dyDescent="0.25">
      <c r="A97" s="5">
        <v>94</v>
      </c>
      <c r="B97" s="1" t="s">
        <v>87</v>
      </c>
      <c r="C97" s="1" t="s">
        <v>9</v>
      </c>
      <c r="D97" s="2" t="s">
        <v>88</v>
      </c>
      <c r="E97" s="3">
        <v>48.271000000000001</v>
      </c>
      <c r="F97" s="3">
        <v>48.271000000000001</v>
      </c>
      <c r="G97" s="6">
        <v>6</v>
      </c>
      <c r="H97" s="13">
        <f t="shared" si="2"/>
        <v>86.887799999999984</v>
      </c>
      <c r="I97" s="13">
        <f t="shared" si="3"/>
        <v>289.62599999999998</v>
      </c>
    </row>
    <row r="98" spans="1:9" x14ac:dyDescent="0.25">
      <c r="A98" s="5">
        <v>95</v>
      </c>
      <c r="B98" s="1" t="s">
        <v>87</v>
      </c>
      <c r="C98" s="1" t="s">
        <v>9</v>
      </c>
      <c r="D98" s="2" t="s">
        <v>25</v>
      </c>
      <c r="E98" s="3">
        <v>55.058999999999997</v>
      </c>
      <c r="F98" s="3">
        <v>55.058999999999997</v>
      </c>
      <c r="G98" s="6">
        <v>6</v>
      </c>
      <c r="H98" s="13">
        <f t="shared" si="2"/>
        <v>99.106199999999987</v>
      </c>
      <c r="I98" s="13">
        <f t="shared" si="3"/>
        <v>330.35399999999998</v>
      </c>
    </row>
    <row r="99" spans="1:9" x14ac:dyDescent="0.25">
      <c r="A99" s="5">
        <v>96</v>
      </c>
      <c r="B99" s="1" t="s">
        <v>87</v>
      </c>
      <c r="C99" s="1" t="s">
        <v>9</v>
      </c>
      <c r="D99" s="2" t="s">
        <v>89</v>
      </c>
      <c r="E99" s="3">
        <v>11.228999999999999</v>
      </c>
      <c r="F99" s="3">
        <v>11.228999999999999</v>
      </c>
      <c r="G99" s="6">
        <v>6</v>
      </c>
      <c r="H99" s="13">
        <f t="shared" si="2"/>
        <v>20.212199999999999</v>
      </c>
      <c r="I99" s="13">
        <f t="shared" si="3"/>
        <v>67.373999999999995</v>
      </c>
    </row>
    <row r="100" spans="1:9" x14ac:dyDescent="0.25">
      <c r="A100" s="5">
        <v>97</v>
      </c>
      <c r="B100" s="1" t="s">
        <v>87</v>
      </c>
      <c r="C100" s="1" t="s">
        <v>9</v>
      </c>
      <c r="D100" s="2" t="s">
        <v>90</v>
      </c>
      <c r="E100" s="3">
        <v>29.783000000000001</v>
      </c>
      <c r="F100" s="3">
        <v>29.783000000000001</v>
      </c>
      <c r="G100" s="6">
        <v>6</v>
      </c>
      <c r="H100" s="13">
        <f t="shared" si="2"/>
        <v>53.609400000000001</v>
      </c>
      <c r="I100" s="13">
        <f t="shared" si="3"/>
        <v>178.69800000000001</v>
      </c>
    </row>
    <row r="101" spans="1:9" x14ac:dyDescent="0.25">
      <c r="A101" s="5">
        <v>98</v>
      </c>
      <c r="B101" s="1" t="s">
        <v>87</v>
      </c>
      <c r="C101" s="1" t="s">
        <v>9</v>
      </c>
      <c r="D101" s="2" t="s">
        <v>91</v>
      </c>
      <c r="E101" s="3">
        <v>27.771999999999998</v>
      </c>
      <c r="F101" s="3">
        <v>27.771999999999998</v>
      </c>
      <c r="G101" s="6">
        <v>6</v>
      </c>
      <c r="H101" s="13">
        <f t="shared" si="2"/>
        <v>49.989600000000003</v>
      </c>
      <c r="I101" s="13">
        <f t="shared" si="3"/>
        <v>166.63200000000001</v>
      </c>
    </row>
    <row r="102" spans="1:9" x14ac:dyDescent="0.25">
      <c r="A102" s="5">
        <v>99</v>
      </c>
      <c r="B102" s="1" t="s">
        <v>87</v>
      </c>
      <c r="C102" s="1" t="s">
        <v>9</v>
      </c>
      <c r="D102" s="2" t="s">
        <v>27</v>
      </c>
      <c r="E102" s="3">
        <v>0.313</v>
      </c>
      <c r="F102" s="3">
        <v>0.313</v>
      </c>
      <c r="G102" s="6">
        <v>6</v>
      </c>
      <c r="H102" s="13">
        <f t="shared" si="2"/>
        <v>0.56340000000000001</v>
      </c>
      <c r="I102" s="13">
        <f t="shared" si="3"/>
        <v>1.8780000000000001</v>
      </c>
    </row>
    <row r="103" spans="1:9" x14ac:dyDescent="0.25">
      <c r="A103" s="5">
        <v>100</v>
      </c>
      <c r="B103" s="1" t="s">
        <v>87</v>
      </c>
      <c r="C103" s="1" t="s">
        <v>9</v>
      </c>
      <c r="D103" s="2" t="s">
        <v>92</v>
      </c>
      <c r="E103" s="3">
        <v>4.0750000000000002</v>
      </c>
      <c r="F103" s="3">
        <v>4.0750000000000002</v>
      </c>
      <c r="G103" s="6">
        <v>6</v>
      </c>
      <c r="H103" s="13">
        <f t="shared" si="2"/>
        <v>7.3350000000000009</v>
      </c>
      <c r="I103" s="13">
        <f t="shared" si="3"/>
        <v>24.450000000000003</v>
      </c>
    </row>
    <row r="104" spans="1:9" x14ac:dyDescent="0.25">
      <c r="A104" s="5">
        <v>101</v>
      </c>
      <c r="B104" s="1" t="s">
        <v>87</v>
      </c>
      <c r="C104" s="1" t="s">
        <v>9</v>
      </c>
      <c r="D104" s="2" t="s">
        <v>28</v>
      </c>
      <c r="E104" s="3">
        <v>4.7969999999999997</v>
      </c>
      <c r="F104" s="3">
        <v>4.7969999999999997</v>
      </c>
      <c r="G104" s="6">
        <v>6</v>
      </c>
      <c r="H104" s="13">
        <f t="shared" si="2"/>
        <v>8.6345999999999989</v>
      </c>
      <c r="I104" s="13">
        <f t="shared" si="3"/>
        <v>28.781999999999996</v>
      </c>
    </row>
    <row r="105" spans="1:9" x14ac:dyDescent="0.25">
      <c r="A105" s="5">
        <v>102</v>
      </c>
      <c r="B105" s="1" t="s">
        <v>87</v>
      </c>
      <c r="C105" s="1" t="s">
        <v>9</v>
      </c>
      <c r="D105" s="2" t="s">
        <v>30</v>
      </c>
      <c r="E105" s="3">
        <v>1.1739999999999999</v>
      </c>
      <c r="F105" s="3">
        <v>1.1739999999999999</v>
      </c>
      <c r="G105" s="6">
        <v>6</v>
      </c>
      <c r="H105" s="13">
        <f t="shared" si="2"/>
        <v>2.1132</v>
      </c>
      <c r="I105" s="13">
        <f t="shared" si="3"/>
        <v>7.0439999999999996</v>
      </c>
    </row>
    <row r="106" spans="1:9" x14ac:dyDescent="0.25">
      <c r="A106" s="5">
        <v>103</v>
      </c>
      <c r="B106" s="1" t="s">
        <v>87</v>
      </c>
      <c r="C106" s="1" t="s">
        <v>9</v>
      </c>
      <c r="D106" s="2" t="s">
        <v>29</v>
      </c>
      <c r="E106" s="3">
        <v>6.8000000000000005E-2</v>
      </c>
      <c r="F106" s="3">
        <v>6.8000000000000005E-2</v>
      </c>
      <c r="G106" s="6">
        <v>6</v>
      </c>
      <c r="H106" s="13">
        <f t="shared" si="2"/>
        <v>0.12240000000000001</v>
      </c>
      <c r="I106" s="13">
        <f t="shared" si="3"/>
        <v>0.40800000000000003</v>
      </c>
    </row>
    <row r="107" spans="1:9" x14ac:dyDescent="0.25">
      <c r="A107" s="5">
        <v>104</v>
      </c>
      <c r="B107" s="1" t="s">
        <v>87</v>
      </c>
      <c r="C107" s="1" t="s">
        <v>9</v>
      </c>
      <c r="D107" s="2" t="s">
        <v>93</v>
      </c>
      <c r="E107" s="3">
        <v>26.058</v>
      </c>
      <c r="F107" s="3">
        <v>26.058</v>
      </c>
      <c r="G107" s="6">
        <v>6</v>
      </c>
      <c r="H107" s="13">
        <f t="shared" si="2"/>
        <v>46.904400000000003</v>
      </c>
      <c r="I107" s="13">
        <f t="shared" si="3"/>
        <v>156.34800000000001</v>
      </c>
    </row>
    <row r="108" spans="1:9" x14ac:dyDescent="0.25">
      <c r="A108" s="5">
        <v>105</v>
      </c>
      <c r="B108" s="1" t="s">
        <v>87</v>
      </c>
      <c r="C108" s="1" t="s">
        <v>9</v>
      </c>
      <c r="D108" s="2" t="s">
        <v>31</v>
      </c>
      <c r="E108" s="3">
        <v>2.613</v>
      </c>
      <c r="F108" s="3">
        <v>2.613</v>
      </c>
      <c r="G108" s="6">
        <v>6</v>
      </c>
      <c r="H108" s="13">
        <f t="shared" si="2"/>
        <v>4.7034000000000002</v>
      </c>
      <c r="I108" s="13">
        <f t="shared" si="3"/>
        <v>15.678000000000001</v>
      </c>
    </row>
    <row r="109" spans="1:9" x14ac:dyDescent="0.25">
      <c r="A109" s="5">
        <v>106</v>
      </c>
      <c r="B109" s="1" t="s">
        <v>87</v>
      </c>
      <c r="C109" s="1" t="s">
        <v>9</v>
      </c>
      <c r="D109" s="2" t="s">
        <v>32</v>
      </c>
      <c r="E109" s="3">
        <v>1.097</v>
      </c>
      <c r="F109" s="3">
        <v>1.097</v>
      </c>
      <c r="G109" s="6">
        <v>6</v>
      </c>
      <c r="H109" s="13">
        <f t="shared" si="2"/>
        <v>1.9745999999999999</v>
      </c>
      <c r="I109" s="13">
        <f t="shared" si="3"/>
        <v>6.5819999999999999</v>
      </c>
    </row>
    <row r="110" spans="1:9" x14ac:dyDescent="0.25">
      <c r="A110" s="5">
        <v>107</v>
      </c>
      <c r="B110" s="1" t="s">
        <v>87</v>
      </c>
      <c r="C110" s="1" t="s">
        <v>9</v>
      </c>
      <c r="D110" s="2" t="s">
        <v>108</v>
      </c>
      <c r="E110" s="3">
        <v>4.4729999999999999</v>
      </c>
      <c r="F110" s="3">
        <v>4.4729999999999999</v>
      </c>
      <c r="G110" s="6">
        <v>6</v>
      </c>
      <c r="H110" s="13">
        <f t="shared" si="2"/>
        <v>8.0513999999999992</v>
      </c>
      <c r="I110" s="13">
        <f t="shared" si="3"/>
        <v>26.838000000000001</v>
      </c>
    </row>
    <row r="111" spans="1:9" x14ac:dyDescent="0.25">
      <c r="A111" s="5">
        <v>108</v>
      </c>
      <c r="B111" s="1" t="s">
        <v>87</v>
      </c>
      <c r="C111" s="1" t="s">
        <v>9</v>
      </c>
      <c r="D111" s="2" t="s">
        <v>94</v>
      </c>
      <c r="E111" s="3">
        <v>34.545999999999999</v>
      </c>
      <c r="F111" s="3">
        <v>34.545999999999999</v>
      </c>
      <c r="G111" s="6">
        <v>6</v>
      </c>
      <c r="H111" s="13">
        <f t="shared" si="2"/>
        <v>62.1828</v>
      </c>
      <c r="I111" s="13">
        <f t="shared" si="3"/>
        <v>207.27600000000001</v>
      </c>
    </row>
    <row r="112" spans="1:9" x14ac:dyDescent="0.25">
      <c r="A112" s="5">
        <v>109</v>
      </c>
      <c r="B112" s="1" t="s">
        <v>87</v>
      </c>
      <c r="C112" s="1" t="s">
        <v>9</v>
      </c>
      <c r="D112" s="2" t="s">
        <v>95</v>
      </c>
      <c r="E112" s="3">
        <v>13.96</v>
      </c>
      <c r="F112" s="3">
        <v>13.96</v>
      </c>
      <c r="G112" s="6">
        <v>6</v>
      </c>
      <c r="H112" s="13">
        <f t="shared" si="2"/>
        <v>25.128</v>
      </c>
      <c r="I112" s="13">
        <f t="shared" si="3"/>
        <v>83.76</v>
      </c>
    </row>
    <row r="113" spans="1:9" x14ac:dyDescent="0.25">
      <c r="A113" s="5">
        <v>110</v>
      </c>
      <c r="B113" s="1" t="s">
        <v>87</v>
      </c>
      <c r="C113" s="1" t="s">
        <v>9</v>
      </c>
      <c r="D113" s="2" t="s">
        <v>96</v>
      </c>
      <c r="E113" s="3">
        <v>99.373999999999995</v>
      </c>
      <c r="F113" s="3">
        <v>99.373999999999995</v>
      </c>
      <c r="G113" s="6">
        <v>6</v>
      </c>
      <c r="H113" s="13">
        <f t="shared" si="2"/>
        <v>178.87319999999997</v>
      </c>
      <c r="I113" s="13">
        <f t="shared" si="3"/>
        <v>596.24399999999991</v>
      </c>
    </row>
    <row r="114" spans="1:9" x14ac:dyDescent="0.25">
      <c r="A114" s="5">
        <v>111</v>
      </c>
      <c r="B114" s="1" t="s">
        <v>87</v>
      </c>
      <c r="C114" s="1" t="s">
        <v>9</v>
      </c>
      <c r="D114" s="2" t="s">
        <v>109</v>
      </c>
      <c r="E114" s="3">
        <v>0.71799999999999997</v>
      </c>
      <c r="F114" s="3">
        <v>0.71799999999999997</v>
      </c>
      <c r="G114" s="6">
        <v>6</v>
      </c>
      <c r="H114" s="13">
        <f t="shared" si="2"/>
        <v>1.2924</v>
      </c>
      <c r="I114" s="13">
        <f t="shared" si="3"/>
        <v>4.3079999999999998</v>
      </c>
    </row>
    <row r="115" spans="1:9" x14ac:dyDescent="0.25">
      <c r="A115" s="5">
        <v>112</v>
      </c>
      <c r="B115" s="1" t="s">
        <v>87</v>
      </c>
      <c r="C115" s="1" t="s">
        <v>9</v>
      </c>
      <c r="D115" s="2" t="s">
        <v>97</v>
      </c>
      <c r="E115" s="3">
        <v>3.0110000000000001</v>
      </c>
      <c r="F115" s="3">
        <v>3.0110000000000001</v>
      </c>
      <c r="G115" s="6">
        <v>6</v>
      </c>
      <c r="H115" s="13">
        <f t="shared" si="2"/>
        <v>5.4198000000000004</v>
      </c>
      <c r="I115" s="13">
        <f t="shared" si="3"/>
        <v>18.066000000000003</v>
      </c>
    </row>
    <row r="116" spans="1:9" x14ac:dyDescent="0.25">
      <c r="A116" s="5">
        <v>113</v>
      </c>
      <c r="B116" s="1" t="s">
        <v>87</v>
      </c>
      <c r="C116" s="1" t="s">
        <v>9</v>
      </c>
      <c r="D116" s="2" t="s">
        <v>98</v>
      </c>
      <c r="E116" s="3">
        <v>3.5840000000000001</v>
      </c>
      <c r="F116" s="3">
        <v>3.5840000000000001</v>
      </c>
      <c r="G116" s="6">
        <v>6</v>
      </c>
      <c r="H116" s="13">
        <f t="shared" si="2"/>
        <v>6.4512</v>
      </c>
      <c r="I116" s="13">
        <f t="shared" si="3"/>
        <v>21.504000000000001</v>
      </c>
    </row>
    <row r="117" spans="1:9" x14ac:dyDescent="0.25">
      <c r="A117" s="5">
        <v>114</v>
      </c>
      <c r="B117" s="1" t="s">
        <v>87</v>
      </c>
      <c r="C117" s="1" t="s">
        <v>9</v>
      </c>
      <c r="D117" s="2" t="s">
        <v>132</v>
      </c>
      <c r="E117" s="3">
        <v>0.96799999999999997</v>
      </c>
      <c r="F117" s="3">
        <v>0.96799999999999997</v>
      </c>
      <c r="G117" s="6">
        <v>6</v>
      </c>
      <c r="H117" s="13">
        <f t="shared" si="2"/>
        <v>1.7423999999999999</v>
      </c>
      <c r="I117" s="13">
        <f t="shared" si="3"/>
        <v>5.8079999999999998</v>
      </c>
    </row>
    <row r="118" spans="1:9" x14ac:dyDescent="0.25">
      <c r="A118" s="5">
        <v>115</v>
      </c>
      <c r="B118" s="1" t="s">
        <v>87</v>
      </c>
      <c r="C118" s="1" t="s">
        <v>9</v>
      </c>
      <c r="D118" s="2" t="s">
        <v>222</v>
      </c>
      <c r="E118" s="3">
        <v>0.69499999999999995</v>
      </c>
      <c r="F118" s="3">
        <v>0.69499999999999995</v>
      </c>
      <c r="G118" s="6">
        <v>6</v>
      </c>
      <c r="H118" s="13">
        <f t="shared" si="2"/>
        <v>1.2509999999999999</v>
      </c>
      <c r="I118" s="13">
        <f t="shared" si="3"/>
        <v>4.17</v>
      </c>
    </row>
    <row r="119" spans="1:9" x14ac:dyDescent="0.25">
      <c r="A119" s="5">
        <v>116</v>
      </c>
      <c r="B119" s="1" t="s">
        <v>87</v>
      </c>
      <c r="C119" s="1" t="s">
        <v>9</v>
      </c>
      <c r="D119" s="2" t="s">
        <v>99</v>
      </c>
      <c r="E119" s="3">
        <v>2.016</v>
      </c>
      <c r="F119" s="3">
        <v>2.016</v>
      </c>
      <c r="G119" s="6">
        <v>6</v>
      </c>
      <c r="H119" s="13">
        <f t="shared" si="2"/>
        <v>3.6288</v>
      </c>
      <c r="I119" s="13">
        <f t="shared" si="3"/>
        <v>12.096</v>
      </c>
    </row>
    <row r="120" spans="1:9" x14ac:dyDescent="0.25">
      <c r="A120" s="5">
        <v>117</v>
      </c>
      <c r="B120" s="1" t="s">
        <v>87</v>
      </c>
      <c r="C120" s="1" t="s">
        <v>9</v>
      </c>
      <c r="D120" s="2" t="s">
        <v>100</v>
      </c>
      <c r="E120" s="3">
        <v>5.2869999999999999</v>
      </c>
      <c r="F120" s="3">
        <v>5.2869999999999999</v>
      </c>
      <c r="G120" s="6">
        <v>6</v>
      </c>
      <c r="H120" s="13">
        <f t="shared" si="2"/>
        <v>9.5166000000000004</v>
      </c>
      <c r="I120" s="13">
        <f t="shared" si="3"/>
        <v>31.722000000000001</v>
      </c>
    </row>
    <row r="121" spans="1:9" x14ac:dyDescent="0.25">
      <c r="A121" s="5">
        <v>118</v>
      </c>
      <c r="B121" s="1" t="s">
        <v>87</v>
      </c>
      <c r="C121" s="1" t="s">
        <v>9</v>
      </c>
      <c r="D121" s="2" t="s">
        <v>101</v>
      </c>
      <c r="E121" s="3">
        <v>15.574</v>
      </c>
      <c r="F121" s="3">
        <v>15.574</v>
      </c>
      <c r="G121" s="6">
        <v>6</v>
      </c>
      <c r="H121" s="13">
        <f t="shared" si="2"/>
        <v>28.033200000000001</v>
      </c>
      <c r="I121" s="13">
        <f t="shared" si="3"/>
        <v>93.444000000000003</v>
      </c>
    </row>
    <row r="122" spans="1:9" x14ac:dyDescent="0.25">
      <c r="A122" s="5">
        <v>119</v>
      </c>
      <c r="B122" s="1" t="s">
        <v>87</v>
      </c>
      <c r="C122" s="1" t="s">
        <v>9</v>
      </c>
      <c r="D122" s="2" t="s">
        <v>102</v>
      </c>
      <c r="E122" s="3">
        <v>10.199</v>
      </c>
      <c r="F122" s="3">
        <v>10.199</v>
      </c>
      <c r="G122" s="6">
        <v>6</v>
      </c>
      <c r="H122" s="13">
        <f t="shared" si="2"/>
        <v>18.3582</v>
      </c>
      <c r="I122" s="13">
        <f t="shared" si="3"/>
        <v>61.194000000000003</v>
      </c>
    </row>
    <row r="123" spans="1:9" x14ac:dyDescent="0.25">
      <c r="A123" s="5">
        <v>120</v>
      </c>
      <c r="B123" s="1" t="s">
        <v>87</v>
      </c>
      <c r="C123" s="1" t="s">
        <v>9</v>
      </c>
      <c r="D123" s="2" t="s">
        <v>103</v>
      </c>
      <c r="E123" s="3">
        <v>3.093</v>
      </c>
      <c r="F123" s="3">
        <v>3.093</v>
      </c>
      <c r="G123" s="6">
        <v>6</v>
      </c>
      <c r="H123" s="13">
        <f t="shared" si="2"/>
        <v>5.5674000000000001</v>
      </c>
      <c r="I123" s="13">
        <f t="shared" si="3"/>
        <v>18.558</v>
      </c>
    </row>
    <row r="124" spans="1:9" x14ac:dyDescent="0.25">
      <c r="A124" s="5">
        <v>121</v>
      </c>
      <c r="B124" s="1" t="s">
        <v>87</v>
      </c>
      <c r="C124" s="1" t="s">
        <v>9</v>
      </c>
      <c r="D124" s="2" t="s">
        <v>223</v>
      </c>
      <c r="E124" s="3">
        <v>4.8000000000000001E-2</v>
      </c>
      <c r="F124" s="3">
        <v>4.8000000000000001E-2</v>
      </c>
      <c r="G124" s="6">
        <v>6</v>
      </c>
      <c r="H124" s="13">
        <f t="shared" si="2"/>
        <v>8.6400000000000005E-2</v>
      </c>
      <c r="I124" s="13">
        <f t="shared" si="3"/>
        <v>0.28800000000000003</v>
      </c>
    </row>
    <row r="125" spans="1:9" x14ac:dyDescent="0.25">
      <c r="A125" s="5">
        <v>122</v>
      </c>
      <c r="B125" s="1" t="s">
        <v>87</v>
      </c>
      <c r="C125" s="1" t="s">
        <v>9</v>
      </c>
      <c r="D125" s="2" t="s">
        <v>224</v>
      </c>
      <c r="E125" s="3">
        <v>8.7999999999999995E-2</v>
      </c>
      <c r="F125" s="3">
        <v>8.7999999999999995E-2</v>
      </c>
      <c r="G125" s="6">
        <v>6</v>
      </c>
      <c r="H125" s="13">
        <f t="shared" si="2"/>
        <v>0.15840000000000001</v>
      </c>
      <c r="I125" s="13">
        <f t="shared" si="3"/>
        <v>0.52800000000000002</v>
      </c>
    </row>
    <row r="126" spans="1:9" x14ac:dyDescent="0.25">
      <c r="A126" s="5">
        <v>123</v>
      </c>
      <c r="B126" s="1" t="s">
        <v>87</v>
      </c>
      <c r="C126" s="1" t="s">
        <v>9</v>
      </c>
      <c r="D126" s="2" t="s">
        <v>104</v>
      </c>
      <c r="E126" s="3">
        <v>1.0569999999999999</v>
      </c>
      <c r="F126" s="3">
        <v>1.0569999999999999</v>
      </c>
      <c r="G126" s="6">
        <v>6</v>
      </c>
      <c r="H126" s="13">
        <f t="shared" si="2"/>
        <v>1.9025999999999998</v>
      </c>
      <c r="I126" s="13">
        <f t="shared" si="3"/>
        <v>6.3419999999999996</v>
      </c>
    </row>
    <row r="127" spans="1:9" x14ac:dyDescent="0.25">
      <c r="A127" s="5">
        <v>124</v>
      </c>
      <c r="B127" s="1" t="s">
        <v>87</v>
      </c>
      <c r="C127" s="1" t="s">
        <v>9</v>
      </c>
      <c r="D127" s="2" t="s">
        <v>225</v>
      </c>
      <c r="E127" s="3">
        <v>3.7999999999999999E-2</v>
      </c>
      <c r="F127" s="3">
        <v>3.7999999999999999E-2</v>
      </c>
      <c r="G127" s="6">
        <v>6</v>
      </c>
      <c r="H127" s="13">
        <f t="shared" si="2"/>
        <v>6.8399999999999989E-2</v>
      </c>
      <c r="I127" s="13">
        <f t="shared" si="3"/>
        <v>0.22799999999999998</v>
      </c>
    </row>
    <row r="128" spans="1:9" x14ac:dyDescent="0.25">
      <c r="A128" s="5">
        <v>125</v>
      </c>
      <c r="B128" s="1" t="s">
        <v>87</v>
      </c>
      <c r="C128" s="1" t="s">
        <v>9</v>
      </c>
      <c r="D128" s="2" t="s">
        <v>36</v>
      </c>
      <c r="E128" s="3">
        <v>88.141999999999996</v>
      </c>
      <c r="F128" s="3">
        <v>88.141999999999996</v>
      </c>
      <c r="G128" s="6">
        <v>6</v>
      </c>
      <c r="H128" s="13">
        <f t="shared" si="2"/>
        <v>158.65559999999999</v>
      </c>
      <c r="I128" s="13">
        <f t="shared" si="3"/>
        <v>528.85199999999998</v>
      </c>
    </row>
    <row r="129" spans="1:9" x14ac:dyDescent="0.25">
      <c r="A129" s="5">
        <v>126</v>
      </c>
      <c r="B129" s="1" t="s">
        <v>87</v>
      </c>
      <c r="C129" s="1" t="s">
        <v>9</v>
      </c>
      <c r="D129" s="2" t="s">
        <v>105</v>
      </c>
      <c r="E129" s="3">
        <v>319.88299999999998</v>
      </c>
      <c r="F129" s="3">
        <v>319.88299999999998</v>
      </c>
      <c r="G129" s="6">
        <v>6</v>
      </c>
      <c r="H129" s="13">
        <f t="shared" si="2"/>
        <v>575.78939999999989</v>
      </c>
      <c r="I129" s="13">
        <f t="shared" si="3"/>
        <v>1919.2979999999998</v>
      </c>
    </row>
    <row r="130" spans="1:9" x14ac:dyDescent="0.25">
      <c r="A130" s="5">
        <v>127</v>
      </c>
      <c r="B130" s="1" t="s">
        <v>87</v>
      </c>
      <c r="C130" s="1" t="s">
        <v>9</v>
      </c>
      <c r="D130" s="2" t="s">
        <v>33</v>
      </c>
      <c r="E130" s="3">
        <v>1.552</v>
      </c>
      <c r="F130" s="3">
        <v>1.552</v>
      </c>
      <c r="G130" s="6">
        <v>6</v>
      </c>
      <c r="H130" s="13">
        <f t="shared" si="2"/>
        <v>2.7936000000000001</v>
      </c>
      <c r="I130" s="13">
        <f t="shared" si="3"/>
        <v>9.3120000000000012</v>
      </c>
    </row>
    <row r="131" spans="1:9" x14ac:dyDescent="0.25">
      <c r="A131" s="5">
        <v>128</v>
      </c>
      <c r="B131" s="1" t="s">
        <v>106</v>
      </c>
      <c r="C131" s="1" t="s">
        <v>9</v>
      </c>
      <c r="D131" s="2" t="s">
        <v>31</v>
      </c>
      <c r="E131" s="3">
        <v>15.59</v>
      </c>
      <c r="F131" s="3">
        <v>15.59</v>
      </c>
      <c r="G131" s="6">
        <v>6</v>
      </c>
      <c r="H131" s="13">
        <f t="shared" si="2"/>
        <v>28.061999999999998</v>
      </c>
      <c r="I131" s="13">
        <f t="shared" si="3"/>
        <v>93.539999999999992</v>
      </c>
    </row>
    <row r="132" spans="1:9" x14ac:dyDescent="0.25">
      <c r="A132" s="5">
        <v>129</v>
      </c>
      <c r="B132" s="1" t="s">
        <v>106</v>
      </c>
      <c r="C132" s="1" t="s">
        <v>9</v>
      </c>
      <c r="D132" s="2" t="s">
        <v>23</v>
      </c>
      <c r="E132" s="3">
        <v>343.36900000000003</v>
      </c>
      <c r="F132" s="3">
        <v>343.36900000000003</v>
      </c>
      <c r="G132" s="6">
        <v>6</v>
      </c>
      <c r="H132" s="13">
        <f t="shared" si="2"/>
        <v>618.06419999999991</v>
      </c>
      <c r="I132" s="13">
        <f t="shared" si="3"/>
        <v>2060.2139999999999</v>
      </c>
    </row>
    <row r="133" spans="1:9" x14ac:dyDescent="0.25">
      <c r="A133" s="5">
        <v>130</v>
      </c>
      <c r="B133" s="1" t="s">
        <v>106</v>
      </c>
      <c r="C133" s="1" t="s">
        <v>9</v>
      </c>
      <c r="D133" s="2" t="s">
        <v>91</v>
      </c>
      <c r="E133" s="3">
        <v>8.7569999999999997</v>
      </c>
      <c r="F133" s="3">
        <v>8.7569999999999997</v>
      </c>
      <c r="G133" s="6">
        <v>6</v>
      </c>
      <c r="H133" s="13">
        <f t="shared" ref="H133:H193" si="4">I133*30%</f>
        <v>15.762599999999999</v>
      </c>
      <c r="I133" s="13">
        <f t="shared" ref="I133:I193" si="5">F133*G133</f>
        <v>52.542000000000002</v>
      </c>
    </row>
    <row r="134" spans="1:9" x14ac:dyDescent="0.25">
      <c r="A134" s="5">
        <v>131</v>
      </c>
      <c r="B134" s="1" t="s">
        <v>106</v>
      </c>
      <c r="C134" s="1" t="s">
        <v>9</v>
      </c>
      <c r="D134" s="2" t="s">
        <v>107</v>
      </c>
      <c r="E134" s="3">
        <v>83.340999999999994</v>
      </c>
      <c r="F134" s="3">
        <v>83.340999999999994</v>
      </c>
      <c r="G134" s="6">
        <v>6</v>
      </c>
      <c r="H134" s="13">
        <f t="shared" si="4"/>
        <v>150.01379999999997</v>
      </c>
      <c r="I134" s="13">
        <f t="shared" si="5"/>
        <v>500.04599999999994</v>
      </c>
    </row>
    <row r="135" spans="1:9" x14ac:dyDescent="0.25">
      <c r="A135" s="5">
        <v>132</v>
      </c>
      <c r="B135" s="1" t="s">
        <v>106</v>
      </c>
      <c r="C135" s="1" t="s">
        <v>9</v>
      </c>
      <c r="D135" s="2" t="s">
        <v>27</v>
      </c>
      <c r="E135" s="3">
        <v>20.92</v>
      </c>
      <c r="F135" s="3">
        <v>20.92</v>
      </c>
      <c r="G135" s="6">
        <v>6</v>
      </c>
      <c r="H135" s="13">
        <f t="shared" si="4"/>
        <v>37.655999999999999</v>
      </c>
      <c r="I135" s="13">
        <f t="shared" si="5"/>
        <v>125.52000000000001</v>
      </c>
    </row>
    <row r="136" spans="1:9" x14ac:dyDescent="0.25">
      <c r="A136" s="5">
        <v>133</v>
      </c>
      <c r="B136" s="1" t="s">
        <v>106</v>
      </c>
      <c r="C136" s="1" t="s">
        <v>9</v>
      </c>
      <c r="D136" s="2" t="s">
        <v>92</v>
      </c>
      <c r="E136" s="3">
        <v>293.91300000000001</v>
      </c>
      <c r="F136" s="3">
        <v>293.91300000000001</v>
      </c>
      <c r="G136" s="6">
        <v>6</v>
      </c>
      <c r="H136" s="13">
        <f t="shared" si="4"/>
        <v>529.04340000000002</v>
      </c>
      <c r="I136" s="13">
        <f t="shared" si="5"/>
        <v>1763.4780000000001</v>
      </c>
    </row>
    <row r="137" spans="1:9" x14ac:dyDescent="0.25">
      <c r="A137" s="5">
        <v>134</v>
      </c>
      <c r="B137" s="1" t="s">
        <v>106</v>
      </c>
      <c r="C137" s="1" t="s">
        <v>9</v>
      </c>
      <c r="D137" s="2" t="s">
        <v>28</v>
      </c>
      <c r="E137" s="3">
        <v>7.8860000000000001</v>
      </c>
      <c r="F137" s="3">
        <v>7.8860000000000001</v>
      </c>
      <c r="G137" s="6">
        <v>6</v>
      </c>
      <c r="H137" s="13">
        <f t="shared" si="4"/>
        <v>14.194800000000001</v>
      </c>
      <c r="I137" s="13">
        <f t="shared" si="5"/>
        <v>47.316000000000003</v>
      </c>
    </row>
    <row r="138" spans="1:9" x14ac:dyDescent="0.25">
      <c r="A138" s="5">
        <v>135</v>
      </c>
      <c r="B138" s="1" t="s">
        <v>106</v>
      </c>
      <c r="C138" s="1" t="s">
        <v>9</v>
      </c>
      <c r="D138" s="2" t="s">
        <v>30</v>
      </c>
      <c r="E138" s="3">
        <v>22.158999999999999</v>
      </c>
      <c r="F138" s="3">
        <v>22.158999999999999</v>
      </c>
      <c r="G138" s="6">
        <v>6</v>
      </c>
      <c r="H138" s="13">
        <f t="shared" si="4"/>
        <v>39.886200000000002</v>
      </c>
      <c r="I138" s="13">
        <f t="shared" si="5"/>
        <v>132.95400000000001</v>
      </c>
    </row>
    <row r="139" spans="1:9" x14ac:dyDescent="0.25">
      <c r="A139" s="5">
        <v>136</v>
      </c>
      <c r="B139" s="1" t="s">
        <v>106</v>
      </c>
      <c r="C139" s="1" t="s">
        <v>9</v>
      </c>
      <c r="D139" s="2" t="s">
        <v>32</v>
      </c>
      <c r="E139" s="3">
        <v>48.527000000000001</v>
      </c>
      <c r="F139" s="3">
        <v>48.527000000000001</v>
      </c>
      <c r="G139" s="6">
        <v>6</v>
      </c>
      <c r="H139" s="13">
        <f t="shared" si="4"/>
        <v>87.348600000000005</v>
      </c>
      <c r="I139" s="13">
        <f t="shared" si="5"/>
        <v>291.16200000000003</v>
      </c>
    </row>
    <row r="140" spans="1:9" x14ac:dyDescent="0.25">
      <c r="A140" s="5">
        <v>137</v>
      </c>
      <c r="B140" s="1" t="s">
        <v>106</v>
      </c>
      <c r="C140" s="1" t="s">
        <v>9</v>
      </c>
      <c r="D140" s="2" t="s">
        <v>109</v>
      </c>
      <c r="E140" s="3">
        <v>274.137</v>
      </c>
      <c r="F140" s="3">
        <v>274.137</v>
      </c>
      <c r="G140" s="6">
        <v>6</v>
      </c>
      <c r="H140" s="13">
        <f t="shared" si="4"/>
        <v>493.44659999999999</v>
      </c>
      <c r="I140" s="13">
        <f t="shared" si="5"/>
        <v>1644.8220000000001</v>
      </c>
    </row>
    <row r="141" spans="1:9" x14ac:dyDescent="0.25">
      <c r="A141" s="5">
        <v>138</v>
      </c>
      <c r="B141" s="1" t="s">
        <v>106</v>
      </c>
      <c r="C141" s="1" t="s">
        <v>9</v>
      </c>
      <c r="D141" s="2" t="s">
        <v>110</v>
      </c>
      <c r="E141" s="3">
        <v>204.85499999999999</v>
      </c>
      <c r="F141" s="3">
        <v>204.85499999999999</v>
      </c>
      <c r="G141" s="6">
        <v>6</v>
      </c>
      <c r="H141" s="13">
        <f t="shared" si="4"/>
        <v>368.73899999999998</v>
      </c>
      <c r="I141" s="13">
        <f t="shared" si="5"/>
        <v>1229.1299999999999</v>
      </c>
    </row>
    <row r="142" spans="1:9" x14ac:dyDescent="0.25">
      <c r="A142" s="5">
        <v>139</v>
      </c>
      <c r="B142" s="1" t="s">
        <v>106</v>
      </c>
      <c r="C142" s="1" t="s">
        <v>9</v>
      </c>
      <c r="D142" s="2" t="s">
        <v>11</v>
      </c>
      <c r="E142" s="3">
        <v>57.493000000000002</v>
      </c>
      <c r="F142" s="3">
        <v>15.173</v>
      </c>
      <c r="G142" s="6">
        <v>6</v>
      </c>
      <c r="H142" s="13">
        <f t="shared" si="4"/>
        <v>27.311399999999999</v>
      </c>
      <c r="I142" s="13">
        <f t="shared" si="5"/>
        <v>91.037999999999997</v>
      </c>
    </row>
    <row r="143" spans="1:9" x14ac:dyDescent="0.25">
      <c r="A143" s="5">
        <v>140</v>
      </c>
      <c r="B143" s="1" t="s">
        <v>106</v>
      </c>
      <c r="C143" s="1" t="s">
        <v>9</v>
      </c>
      <c r="D143" s="2" t="s">
        <v>226</v>
      </c>
      <c r="E143" s="3">
        <v>3.0419999999999998</v>
      </c>
      <c r="F143" s="3">
        <v>3.0419999999999998</v>
      </c>
      <c r="G143" s="6">
        <v>6</v>
      </c>
      <c r="H143" s="13">
        <f t="shared" si="4"/>
        <v>5.4755999999999991</v>
      </c>
      <c r="I143" s="13">
        <f t="shared" si="5"/>
        <v>18.251999999999999</v>
      </c>
    </row>
    <row r="144" spans="1:9" x14ac:dyDescent="0.25">
      <c r="A144" s="5">
        <v>141</v>
      </c>
      <c r="B144" s="1" t="s">
        <v>112</v>
      </c>
      <c r="C144" s="1" t="s">
        <v>9</v>
      </c>
      <c r="D144" s="2" t="s">
        <v>113</v>
      </c>
      <c r="E144" s="3">
        <v>413.709</v>
      </c>
      <c r="F144" s="3" t="s">
        <v>234</v>
      </c>
      <c r="G144" s="6">
        <v>6</v>
      </c>
      <c r="H144" s="13">
        <f t="shared" si="4"/>
        <v>744.67619999999999</v>
      </c>
      <c r="I144" s="13">
        <f t="shared" si="5"/>
        <v>2482.2539999999999</v>
      </c>
    </row>
    <row r="145" spans="1:9" x14ac:dyDescent="0.25">
      <c r="A145" s="5">
        <v>142</v>
      </c>
      <c r="B145" s="1" t="s">
        <v>112</v>
      </c>
      <c r="C145" s="1" t="s">
        <v>9</v>
      </c>
      <c r="D145" s="2" t="s">
        <v>26</v>
      </c>
      <c r="E145" s="3">
        <v>97.853999999999999</v>
      </c>
      <c r="F145" s="3" t="s">
        <v>235</v>
      </c>
      <c r="G145" s="6">
        <v>6</v>
      </c>
      <c r="H145" s="13">
        <f t="shared" si="4"/>
        <v>176.13720000000001</v>
      </c>
      <c r="I145" s="13">
        <f t="shared" si="5"/>
        <v>587.12400000000002</v>
      </c>
    </row>
    <row r="146" spans="1:9" x14ac:dyDescent="0.25">
      <c r="A146" s="5">
        <v>143</v>
      </c>
      <c r="B146" s="1" t="s">
        <v>112</v>
      </c>
      <c r="C146" s="1" t="s">
        <v>9</v>
      </c>
      <c r="D146" s="2" t="s">
        <v>29</v>
      </c>
      <c r="E146" s="3">
        <v>144.36799999999999</v>
      </c>
      <c r="F146" s="3" t="s">
        <v>236</v>
      </c>
      <c r="G146" s="6">
        <v>6</v>
      </c>
      <c r="H146" s="13">
        <f t="shared" si="4"/>
        <v>259.86239999999998</v>
      </c>
      <c r="I146" s="13">
        <f t="shared" si="5"/>
        <v>866.20799999999997</v>
      </c>
    </row>
    <row r="147" spans="1:9" x14ac:dyDescent="0.25">
      <c r="A147" s="5">
        <v>144</v>
      </c>
      <c r="B147" s="1" t="s">
        <v>112</v>
      </c>
      <c r="C147" s="1" t="s">
        <v>9</v>
      </c>
      <c r="D147" s="2" t="s">
        <v>30</v>
      </c>
      <c r="E147" s="3">
        <v>20.95</v>
      </c>
      <c r="F147" s="3" t="s">
        <v>237</v>
      </c>
      <c r="G147" s="6">
        <v>6</v>
      </c>
      <c r="H147" s="13">
        <f t="shared" si="4"/>
        <v>37.709999999999994</v>
      </c>
      <c r="I147" s="13">
        <f t="shared" si="5"/>
        <v>125.69999999999999</v>
      </c>
    </row>
    <row r="148" spans="1:9" x14ac:dyDescent="0.25">
      <c r="A148" s="5">
        <v>145</v>
      </c>
      <c r="B148" s="1" t="s">
        <v>112</v>
      </c>
      <c r="C148" s="1" t="s">
        <v>9</v>
      </c>
      <c r="D148" s="2" t="s">
        <v>132</v>
      </c>
      <c r="E148" s="3">
        <v>1.7030000000000001</v>
      </c>
      <c r="F148" s="3" t="s">
        <v>238</v>
      </c>
      <c r="G148" s="6">
        <v>6</v>
      </c>
      <c r="H148" s="13">
        <f t="shared" si="4"/>
        <v>3.0653999999999999</v>
      </c>
      <c r="I148" s="13">
        <f t="shared" si="5"/>
        <v>10.218</v>
      </c>
    </row>
    <row r="149" spans="1:9" x14ac:dyDescent="0.25">
      <c r="A149" s="5">
        <v>146</v>
      </c>
      <c r="B149" s="1" t="s">
        <v>112</v>
      </c>
      <c r="C149" s="1" t="s">
        <v>9</v>
      </c>
      <c r="D149" s="2" t="s">
        <v>35</v>
      </c>
      <c r="E149" s="3">
        <v>5.3959999999999999</v>
      </c>
      <c r="F149" s="3" t="s">
        <v>239</v>
      </c>
      <c r="G149" s="6">
        <v>6</v>
      </c>
      <c r="H149" s="13">
        <f t="shared" si="4"/>
        <v>9.7127999999999997</v>
      </c>
      <c r="I149" s="13">
        <f t="shared" si="5"/>
        <v>32.375999999999998</v>
      </c>
    </row>
    <row r="150" spans="1:9" x14ac:dyDescent="0.25">
      <c r="A150" s="5">
        <v>147</v>
      </c>
      <c r="B150" s="1" t="s">
        <v>112</v>
      </c>
      <c r="C150" s="1" t="s">
        <v>9</v>
      </c>
      <c r="D150" s="2" t="s">
        <v>227</v>
      </c>
      <c r="E150" s="3">
        <v>94.817999999999998</v>
      </c>
      <c r="F150" s="3" t="s">
        <v>240</v>
      </c>
      <c r="G150" s="6">
        <v>6</v>
      </c>
      <c r="H150" s="13">
        <f t="shared" si="4"/>
        <v>170.67240000000001</v>
      </c>
      <c r="I150" s="13">
        <f t="shared" si="5"/>
        <v>568.90800000000002</v>
      </c>
    </row>
    <row r="151" spans="1:9" x14ac:dyDescent="0.25">
      <c r="A151" s="5">
        <v>148</v>
      </c>
      <c r="B151" s="1" t="s">
        <v>112</v>
      </c>
      <c r="C151" s="1" t="s">
        <v>9</v>
      </c>
      <c r="D151" s="2" t="s">
        <v>228</v>
      </c>
      <c r="E151" s="3">
        <v>1.498</v>
      </c>
      <c r="F151" s="3" t="s">
        <v>241</v>
      </c>
      <c r="G151" s="6">
        <v>6</v>
      </c>
      <c r="H151" s="13">
        <f t="shared" si="4"/>
        <v>2.6963999999999997</v>
      </c>
      <c r="I151" s="13">
        <f t="shared" si="5"/>
        <v>8.9879999999999995</v>
      </c>
    </row>
    <row r="152" spans="1:9" x14ac:dyDescent="0.25">
      <c r="A152" s="5">
        <v>149</v>
      </c>
      <c r="B152" s="1" t="s">
        <v>112</v>
      </c>
      <c r="C152" s="1" t="s">
        <v>9</v>
      </c>
      <c r="D152" s="2" t="s">
        <v>229</v>
      </c>
      <c r="E152" s="3">
        <v>2.9489999999999998</v>
      </c>
      <c r="F152" s="3" t="s">
        <v>242</v>
      </c>
      <c r="G152" s="6">
        <v>6</v>
      </c>
      <c r="H152" s="13">
        <f t="shared" si="4"/>
        <v>5.3081999999999994</v>
      </c>
      <c r="I152" s="13">
        <f t="shared" si="5"/>
        <v>17.693999999999999</v>
      </c>
    </row>
    <row r="153" spans="1:9" x14ac:dyDescent="0.25">
      <c r="A153" s="5">
        <v>150</v>
      </c>
      <c r="B153" s="1" t="s">
        <v>112</v>
      </c>
      <c r="C153" s="1" t="s">
        <v>9</v>
      </c>
      <c r="D153" s="2" t="s">
        <v>114</v>
      </c>
      <c r="E153" s="3">
        <v>80.247</v>
      </c>
      <c r="F153" s="3" t="s">
        <v>243</v>
      </c>
      <c r="G153" s="6">
        <v>6</v>
      </c>
      <c r="H153" s="13">
        <f t="shared" si="4"/>
        <v>144.44459999999998</v>
      </c>
      <c r="I153" s="13">
        <f t="shared" si="5"/>
        <v>481.48199999999997</v>
      </c>
    </row>
    <row r="154" spans="1:9" x14ac:dyDescent="0.25">
      <c r="A154" s="5">
        <v>151</v>
      </c>
      <c r="B154" s="1" t="s">
        <v>112</v>
      </c>
      <c r="C154" s="1" t="s">
        <v>9</v>
      </c>
      <c r="D154" s="2" t="s">
        <v>230</v>
      </c>
      <c r="E154" s="3">
        <v>0.73299999999999998</v>
      </c>
      <c r="F154" s="3" t="s">
        <v>244</v>
      </c>
      <c r="G154" s="6">
        <v>6</v>
      </c>
      <c r="H154" s="13">
        <f t="shared" si="4"/>
        <v>1.3193999999999999</v>
      </c>
      <c r="I154" s="13">
        <f t="shared" si="5"/>
        <v>4.3979999999999997</v>
      </c>
    </row>
    <row r="155" spans="1:9" x14ac:dyDescent="0.25">
      <c r="A155" s="5">
        <v>152</v>
      </c>
      <c r="B155" s="1" t="s">
        <v>112</v>
      </c>
      <c r="C155" s="1" t="s">
        <v>9</v>
      </c>
      <c r="D155" s="2" t="s">
        <v>231</v>
      </c>
      <c r="E155" s="3">
        <v>0.38100000000000001</v>
      </c>
      <c r="F155" s="3" t="s">
        <v>245</v>
      </c>
      <c r="G155" s="6">
        <v>6</v>
      </c>
      <c r="H155" s="13">
        <f t="shared" si="4"/>
        <v>0.68579999999999997</v>
      </c>
      <c r="I155" s="13">
        <f t="shared" si="5"/>
        <v>2.286</v>
      </c>
    </row>
    <row r="156" spans="1:9" x14ac:dyDescent="0.25">
      <c r="A156" s="5">
        <v>153</v>
      </c>
      <c r="B156" s="1" t="s">
        <v>112</v>
      </c>
      <c r="C156" s="1" t="s">
        <v>9</v>
      </c>
      <c r="D156" s="2" t="s">
        <v>232</v>
      </c>
      <c r="E156" s="3">
        <v>1.9119999999999999</v>
      </c>
      <c r="F156" s="3" t="s">
        <v>246</v>
      </c>
      <c r="G156" s="6">
        <v>6</v>
      </c>
      <c r="H156" s="13">
        <f t="shared" si="4"/>
        <v>3.4415999999999998</v>
      </c>
      <c r="I156" s="13">
        <f t="shared" si="5"/>
        <v>11.472</v>
      </c>
    </row>
    <row r="157" spans="1:9" x14ac:dyDescent="0.25">
      <c r="A157" s="5">
        <v>154</v>
      </c>
      <c r="B157" s="1" t="s">
        <v>112</v>
      </c>
      <c r="C157" s="1" t="s">
        <v>9</v>
      </c>
      <c r="D157" s="2" t="s">
        <v>233</v>
      </c>
      <c r="E157" s="3">
        <v>0.495</v>
      </c>
      <c r="F157" s="3" t="s">
        <v>247</v>
      </c>
      <c r="G157" s="6">
        <v>6</v>
      </c>
      <c r="H157" s="13">
        <f t="shared" si="4"/>
        <v>0.8909999999999999</v>
      </c>
      <c r="I157" s="13">
        <f t="shared" si="5"/>
        <v>2.9699999999999998</v>
      </c>
    </row>
    <row r="158" spans="1:9" x14ac:dyDescent="0.25">
      <c r="A158" s="5">
        <v>155</v>
      </c>
      <c r="B158" s="1" t="s">
        <v>112</v>
      </c>
      <c r="C158" s="1" t="s">
        <v>9</v>
      </c>
      <c r="D158" s="2" t="s">
        <v>231</v>
      </c>
      <c r="E158" s="3">
        <v>0.64500000000000002</v>
      </c>
      <c r="F158" s="3" t="s">
        <v>248</v>
      </c>
      <c r="G158" s="6">
        <v>6</v>
      </c>
      <c r="H158" s="13">
        <f t="shared" si="4"/>
        <v>1.161</v>
      </c>
      <c r="I158" s="13">
        <f t="shared" si="5"/>
        <v>3.87</v>
      </c>
    </row>
    <row r="159" spans="1:9" x14ac:dyDescent="0.25">
      <c r="A159" s="5">
        <v>156</v>
      </c>
      <c r="B159" s="1" t="s">
        <v>112</v>
      </c>
      <c r="C159" s="1" t="s">
        <v>9</v>
      </c>
      <c r="D159" s="2" t="s">
        <v>228</v>
      </c>
      <c r="E159" s="3">
        <v>1.244</v>
      </c>
      <c r="F159" s="3" t="s">
        <v>249</v>
      </c>
      <c r="G159" s="6">
        <v>6</v>
      </c>
      <c r="H159" s="13">
        <f t="shared" si="4"/>
        <v>2.2391999999999999</v>
      </c>
      <c r="I159" s="13">
        <f t="shared" si="5"/>
        <v>7.4640000000000004</v>
      </c>
    </row>
    <row r="160" spans="1:9" x14ac:dyDescent="0.25">
      <c r="A160" s="5">
        <v>157</v>
      </c>
      <c r="B160" s="1" t="s">
        <v>112</v>
      </c>
      <c r="C160" s="1" t="s">
        <v>9</v>
      </c>
      <c r="D160" s="2" t="s">
        <v>229</v>
      </c>
      <c r="E160" s="3">
        <v>17.138000000000002</v>
      </c>
      <c r="F160" s="3" t="s">
        <v>250</v>
      </c>
      <c r="G160" s="6">
        <v>6</v>
      </c>
      <c r="H160" s="13">
        <f t="shared" si="4"/>
        <v>30.848399999999998</v>
      </c>
      <c r="I160" s="13">
        <f t="shared" si="5"/>
        <v>102.828</v>
      </c>
    </row>
    <row r="161" spans="1:9" x14ac:dyDescent="0.25">
      <c r="A161" s="5">
        <v>158</v>
      </c>
      <c r="B161" s="1" t="s">
        <v>112</v>
      </c>
      <c r="C161" s="1" t="s">
        <v>9</v>
      </c>
      <c r="D161" s="2" t="s">
        <v>114</v>
      </c>
      <c r="E161" s="3">
        <v>0.38700000000000001</v>
      </c>
      <c r="F161" s="3" t="s">
        <v>251</v>
      </c>
      <c r="G161" s="6">
        <v>6</v>
      </c>
      <c r="H161" s="13">
        <f t="shared" si="4"/>
        <v>0.6966</v>
      </c>
      <c r="I161" s="13">
        <f t="shared" si="5"/>
        <v>2.3220000000000001</v>
      </c>
    </row>
    <row r="162" spans="1:9" x14ac:dyDescent="0.25">
      <c r="A162" s="5">
        <v>159</v>
      </c>
      <c r="B162" s="1" t="s">
        <v>112</v>
      </c>
      <c r="C162" s="1" t="s">
        <v>9</v>
      </c>
      <c r="D162" s="2" t="s">
        <v>230</v>
      </c>
      <c r="E162" s="3">
        <v>2.59</v>
      </c>
      <c r="F162" s="3" t="s">
        <v>252</v>
      </c>
      <c r="G162" s="6">
        <v>6</v>
      </c>
      <c r="H162" s="13">
        <f t="shared" si="4"/>
        <v>4.6619999999999999</v>
      </c>
      <c r="I162" s="13">
        <f t="shared" si="5"/>
        <v>15.54</v>
      </c>
    </row>
    <row r="163" spans="1:9" x14ac:dyDescent="0.25">
      <c r="A163" s="5">
        <v>160</v>
      </c>
      <c r="B163" s="1" t="s">
        <v>112</v>
      </c>
      <c r="C163" s="1" t="s">
        <v>9</v>
      </c>
      <c r="D163" s="2" t="s">
        <v>231</v>
      </c>
      <c r="E163" s="3">
        <v>0.70199999999999996</v>
      </c>
      <c r="F163" s="3" t="s">
        <v>253</v>
      </c>
      <c r="G163" s="6">
        <v>6</v>
      </c>
      <c r="H163" s="13">
        <f t="shared" si="4"/>
        <v>1.2635999999999998</v>
      </c>
      <c r="I163" s="13">
        <f t="shared" si="5"/>
        <v>4.2119999999999997</v>
      </c>
    </row>
    <row r="164" spans="1:9" x14ac:dyDescent="0.25">
      <c r="A164" s="5">
        <v>161</v>
      </c>
      <c r="B164" s="1" t="s">
        <v>112</v>
      </c>
      <c r="C164" s="1" t="s">
        <v>9</v>
      </c>
      <c r="D164" s="2" t="s">
        <v>232</v>
      </c>
      <c r="E164" s="3">
        <v>1.0229999999999999</v>
      </c>
      <c r="F164" s="3" t="s">
        <v>254</v>
      </c>
      <c r="G164" s="6">
        <v>6</v>
      </c>
      <c r="H164" s="13">
        <f t="shared" si="4"/>
        <v>1.8413999999999999</v>
      </c>
      <c r="I164" s="13">
        <f t="shared" si="5"/>
        <v>6.1379999999999999</v>
      </c>
    </row>
    <row r="165" spans="1:9" x14ac:dyDescent="0.25">
      <c r="A165" s="5">
        <v>162</v>
      </c>
      <c r="B165" s="1" t="s">
        <v>112</v>
      </c>
      <c r="C165" s="1" t="s">
        <v>9</v>
      </c>
      <c r="D165" s="2" t="s">
        <v>233</v>
      </c>
      <c r="E165" s="3">
        <v>0.877</v>
      </c>
      <c r="F165" s="3" t="s">
        <v>255</v>
      </c>
      <c r="G165" s="6">
        <v>6</v>
      </c>
      <c r="H165" s="13">
        <f t="shared" si="4"/>
        <v>1.5786</v>
      </c>
      <c r="I165" s="13">
        <f t="shared" si="5"/>
        <v>5.2620000000000005</v>
      </c>
    </row>
    <row r="166" spans="1:9" x14ac:dyDescent="0.25">
      <c r="A166" s="5">
        <v>163</v>
      </c>
      <c r="B166" s="1" t="s">
        <v>112</v>
      </c>
      <c r="C166" s="1" t="s">
        <v>9</v>
      </c>
      <c r="D166" s="2" t="s">
        <v>231</v>
      </c>
      <c r="E166" s="3">
        <v>1.1619999999999999</v>
      </c>
      <c r="F166" s="3" t="s">
        <v>256</v>
      </c>
      <c r="G166" s="6">
        <v>6</v>
      </c>
      <c r="H166" s="13">
        <f t="shared" si="4"/>
        <v>2.0915999999999997</v>
      </c>
      <c r="I166" s="13">
        <f t="shared" si="5"/>
        <v>6.9719999999999995</v>
      </c>
    </row>
    <row r="167" spans="1:9" x14ac:dyDescent="0.25">
      <c r="A167" s="5">
        <v>164</v>
      </c>
      <c r="B167" s="1" t="s">
        <v>115</v>
      </c>
      <c r="C167" s="1" t="s">
        <v>9</v>
      </c>
      <c r="D167" s="2" t="s">
        <v>89</v>
      </c>
      <c r="E167" s="3">
        <v>301.53899999999999</v>
      </c>
      <c r="F167" s="3" t="s">
        <v>257</v>
      </c>
      <c r="G167" s="6">
        <v>6</v>
      </c>
      <c r="H167" s="13">
        <f t="shared" si="4"/>
        <v>542.77019999999993</v>
      </c>
      <c r="I167" s="13">
        <f t="shared" si="5"/>
        <v>1809.2339999999999</v>
      </c>
    </row>
    <row r="168" spans="1:9" x14ac:dyDescent="0.25">
      <c r="A168" s="5">
        <v>165</v>
      </c>
      <c r="B168" s="1" t="s">
        <v>115</v>
      </c>
      <c r="C168" s="1" t="s">
        <v>9</v>
      </c>
      <c r="D168" s="2" t="s">
        <v>137</v>
      </c>
      <c r="E168" s="3">
        <v>2.9590000000000001</v>
      </c>
      <c r="F168" s="3" t="s">
        <v>258</v>
      </c>
      <c r="G168" s="6">
        <v>6</v>
      </c>
      <c r="H168" s="13">
        <f t="shared" si="4"/>
        <v>5.3262</v>
      </c>
      <c r="I168" s="13">
        <f t="shared" si="5"/>
        <v>17.754000000000001</v>
      </c>
    </row>
    <row r="169" spans="1:9" x14ac:dyDescent="0.25">
      <c r="A169" s="5">
        <v>166</v>
      </c>
      <c r="B169" s="1" t="s">
        <v>115</v>
      </c>
      <c r="C169" s="1" t="s">
        <v>9</v>
      </c>
      <c r="D169" s="2" t="s">
        <v>29</v>
      </c>
      <c r="E169" s="3">
        <v>54.289000000000001</v>
      </c>
      <c r="F169" s="3" t="s">
        <v>259</v>
      </c>
      <c r="G169" s="6">
        <v>6</v>
      </c>
      <c r="H169" s="13">
        <f t="shared" si="4"/>
        <v>97.720200000000006</v>
      </c>
      <c r="I169" s="13">
        <f t="shared" si="5"/>
        <v>325.73400000000004</v>
      </c>
    </row>
    <row r="170" spans="1:9" x14ac:dyDescent="0.25">
      <c r="A170" s="5">
        <v>167</v>
      </c>
      <c r="B170" s="1" t="s">
        <v>115</v>
      </c>
      <c r="C170" s="1" t="s">
        <v>9</v>
      </c>
      <c r="D170" s="2" t="s">
        <v>108</v>
      </c>
      <c r="E170" s="3">
        <v>4.1399999999999997</v>
      </c>
      <c r="F170" s="3" t="s">
        <v>260</v>
      </c>
      <c r="G170" s="6">
        <v>6</v>
      </c>
      <c r="H170" s="13">
        <f t="shared" si="4"/>
        <v>7.4519999999999982</v>
      </c>
      <c r="I170" s="13">
        <f t="shared" si="5"/>
        <v>24.839999999999996</v>
      </c>
    </row>
    <row r="171" spans="1:9" x14ac:dyDescent="0.25">
      <c r="A171" s="5">
        <v>168</v>
      </c>
      <c r="B171" s="1" t="s">
        <v>115</v>
      </c>
      <c r="C171" s="1" t="s">
        <v>9</v>
      </c>
      <c r="D171" s="2" t="s">
        <v>97</v>
      </c>
      <c r="E171" s="3">
        <v>43.789000000000001</v>
      </c>
      <c r="F171" s="3" t="s">
        <v>261</v>
      </c>
      <c r="G171" s="6">
        <v>6</v>
      </c>
      <c r="H171" s="13">
        <f t="shared" si="4"/>
        <v>78.820200000000014</v>
      </c>
      <c r="I171" s="13">
        <f t="shared" si="5"/>
        <v>262.73400000000004</v>
      </c>
    </row>
    <row r="172" spans="1:9" x14ac:dyDescent="0.25">
      <c r="A172" s="5">
        <v>169</v>
      </c>
      <c r="B172" s="1" t="s">
        <v>115</v>
      </c>
      <c r="C172" s="1" t="s">
        <v>9</v>
      </c>
      <c r="D172" s="2" t="s">
        <v>116</v>
      </c>
      <c r="E172" s="3">
        <v>21.167000000000002</v>
      </c>
      <c r="F172" s="3" t="s">
        <v>262</v>
      </c>
      <c r="G172" s="6">
        <v>6</v>
      </c>
      <c r="H172" s="13">
        <f t="shared" si="4"/>
        <v>38.1006</v>
      </c>
      <c r="I172" s="13">
        <f t="shared" si="5"/>
        <v>127.00200000000001</v>
      </c>
    </row>
    <row r="173" spans="1:9" x14ac:dyDescent="0.25">
      <c r="A173" s="5">
        <v>170</v>
      </c>
      <c r="B173" s="1" t="s">
        <v>115</v>
      </c>
      <c r="C173" s="1" t="s">
        <v>9</v>
      </c>
      <c r="D173" s="2" t="s">
        <v>33</v>
      </c>
      <c r="E173" s="3">
        <v>20.774000000000001</v>
      </c>
      <c r="F173" s="3" t="s">
        <v>263</v>
      </c>
      <c r="G173" s="6">
        <v>6</v>
      </c>
      <c r="H173" s="13">
        <f t="shared" si="4"/>
        <v>37.3932</v>
      </c>
      <c r="I173" s="13">
        <f t="shared" si="5"/>
        <v>124.64400000000001</v>
      </c>
    </row>
    <row r="174" spans="1:9" x14ac:dyDescent="0.25">
      <c r="A174" s="5">
        <v>171</v>
      </c>
      <c r="B174" s="1" t="s">
        <v>115</v>
      </c>
      <c r="C174" s="1" t="s">
        <v>9</v>
      </c>
      <c r="D174" s="2" t="s">
        <v>117</v>
      </c>
      <c r="E174" s="3">
        <v>279.779</v>
      </c>
      <c r="F174" s="3" t="s">
        <v>264</v>
      </c>
      <c r="G174" s="6">
        <v>6</v>
      </c>
      <c r="H174" s="13">
        <f t="shared" si="4"/>
        <v>503.60219999999998</v>
      </c>
      <c r="I174" s="13">
        <f t="shared" si="5"/>
        <v>1678.674</v>
      </c>
    </row>
    <row r="175" spans="1:9" x14ac:dyDescent="0.25">
      <c r="A175" s="5">
        <v>172</v>
      </c>
      <c r="B175" s="1" t="s">
        <v>115</v>
      </c>
      <c r="C175" s="1" t="s">
        <v>9</v>
      </c>
      <c r="D175" s="2" t="s">
        <v>47</v>
      </c>
      <c r="E175" s="3">
        <v>604.88900000000001</v>
      </c>
      <c r="F175" s="3" t="s">
        <v>265</v>
      </c>
      <c r="G175" s="6">
        <v>6</v>
      </c>
      <c r="H175" s="13">
        <f t="shared" si="4"/>
        <v>1088.8001999999999</v>
      </c>
      <c r="I175" s="13">
        <f t="shared" si="5"/>
        <v>3629.3339999999998</v>
      </c>
    </row>
    <row r="176" spans="1:9" x14ac:dyDescent="0.25">
      <c r="A176" s="5">
        <v>173</v>
      </c>
      <c r="B176" s="1" t="s">
        <v>115</v>
      </c>
      <c r="C176" s="1" t="s">
        <v>9</v>
      </c>
      <c r="D176" s="2" t="s">
        <v>109</v>
      </c>
      <c r="E176" s="3">
        <v>21.664999999999999</v>
      </c>
      <c r="F176" s="3" t="s">
        <v>266</v>
      </c>
      <c r="G176" s="6">
        <v>6</v>
      </c>
      <c r="H176" s="13">
        <f t="shared" si="4"/>
        <v>38.997</v>
      </c>
      <c r="I176" s="13">
        <f t="shared" si="5"/>
        <v>129.99</v>
      </c>
    </row>
    <row r="177" spans="1:9" x14ac:dyDescent="0.25">
      <c r="A177" s="5">
        <v>174</v>
      </c>
      <c r="B177" s="1" t="s">
        <v>115</v>
      </c>
      <c r="C177" s="1" t="s">
        <v>9</v>
      </c>
      <c r="D177" s="2" t="s">
        <v>118</v>
      </c>
      <c r="E177" s="3">
        <v>177.57599999999999</v>
      </c>
      <c r="F177" s="3" t="s">
        <v>267</v>
      </c>
      <c r="G177" s="6">
        <v>6</v>
      </c>
      <c r="H177" s="13">
        <f t="shared" si="4"/>
        <v>319.63679999999994</v>
      </c>
      <c r="I177" s="13">
        <f t="shared" si="5"/>
        <v>1065.4559999999999</v>
      </c>
    </row>
    <row r="178" spans="1:9" x14ac:dyDescent="0.25">
      <c r="A178" s="5">
        <v>175</v>
      </c>
      <c r="B178" s="1" t="s">
        <v>115</v>
      </c>
      <c r="C178" s="1" t="s">
        <v>9</v>
      </c>
      <c r="D178" s="2" t="s">
        <v>95</v>
      </c>
      <c r="E178" s="3">
        <v>17.396999999999998</v>
      </c>
      <c r="F178" s="3" t="s">
        <v>268</v>
      </c>
      <c r="G178" s="6">
        <v>6</v>
      </c>
      <c r="H178" s="13">
        <f t="shared" si="4"/>
        <v>31.314599999999995</v>
      </c>
      <c r="I178" s="13">
        <f t="shared" si="5"/>
        <v>104.38199999999999</v>
      </c>
    </row>
    <row r="179" spans="1:9" x14ac:dyDescent="0.25">
      <c r="A179" s="5">
        <v>176</v>
      </c>
      <c r="B179" s="1" t="s">
        <v>115</v>
      </c>
      <c r="C179" s="1" t="s">
        <v>9</v>
      </c>
      <c r="D179" s="2" t="s">
        <v>94</v>
      </c>
      <c r="E179" s="3">
        <v>13.901999999999999</v>
      </c>
      <c r="F179" s="3" t="s">
        <v>269</v>
      </c>
      <c r="G179" s="6">
        <v>6</v>
      </c>
      <c r="H179" s="13">
        <f t="shared" si="4"/>
        <v>25.023599999999998</v>
      </c>
      <c r="I179" s="13">
        <f t="shared" si="5"/>
        <v>83.411999999999992</v>
      </c>
    </row>
    <row r="180" spans="1:9" x14ac:dyDescent="0.25">
      <c r="A180" s="5">
        <v>177</v>
      </c>
      <c r="B180" s="1" t="s">
        <v>115</v>
      </c>
      <c r="C180" s="1" t="s">
        <v>9</v>
      </c>
      <c r="D180" s="2" t="s">
        <v>27</v>
      </c>
      <c r="E180" s="3">
        <v>11.554</v>
      </c>
      <c r="F180" s="3" t="s">
        <v>270</v>
      </c>
      <c r="G180" s="6">
        <v>6</v>
      </c>
      <c r="H180" s="13">
        <f t="shared" si="4"/>
        <v>20.7972</v>
      </c>
      <c r="I180" s="13">
        <f t="shared" si="5"/>
        <v>69.323999999999998</v>
      </c>
    </row>
    <row r="181" spans="1:9" x14ac:dyDescent="0.25">
      <c r="A181" s="5">
        <v>178</v>
      </c>
      <c r="B181" s="1" t="s">
        <v>119</v>
      </c>
      <c r="C181" s="1" t="s">
        <v>9</v>
      </c>
      <c r="D181" s="2" t="s">
        <v>120</v>
      </c>
      <c r="E181" s="3">
        <v>10.744999999999999</v>
      </c>
      <c r="F181" s="3" t="s">
        <v>272</v>
      </c>
      <c r="G181" s="6">
        <v>6</v>
      </c>
      <c r="H181" s="13">
        <f t="shared" si="4"/>
        <v>19.340999999999998</v>
      </c>
      <c r="I181" s="13">
        <f t="shared" si="5"/>
        <v>64.47</v>
      </c>
    </row>
    <row r="182" spans="1:9" x14ac:dyDescent="0.25">
      <c r="A182" s="5">
        <v>179</v>
      </c>
      <c r="B182" s="1" t="s">
        <v>119</v>
      </c>
      <c r="C182" s="1" t="s">
        <v>9</v>
      </c>
      <c r="D182" s="2" t="s">
        <v>13</v>
      </c>
      <c r="E182" s="3">
        <v>3.8010000000000002</v>
      </c>
      <c r="F182" s="3" t="s">
        <v>273</v>
      </c>
      <c r="G182" s="6">
        <v>6</v>
      </c>
      <c r="H182" s="13">
        <f t="shared" si="4"/>
        <v>6.8418000000000001</v>
      </c>
      <c r="I182" s="13">
        <f t="shared" si="5"/>
        <v>22.806000000000001</v>
      </c>
    </row>
    <row r="183" spans="1:9" x14ac:dyDescent="0.25">
      <c r="A183" s="5">
        <v>180</v>
      </c>
      <c r="B183" s="1" t="s">
        <v>119</v>
      </c>
      <c r="C183" s="1" t="s">
        <v>9</v>
      </c>
      <c r="D183" s="2" t="s">
        <v>21</v>
      </c>
      <c r="E183" s="3">
        <v>1.984</v>
      </c>
      <c r="F183" s="3" t="s">
        <v>274</v>
      </c>
      <c r="G183" s="6">
        <v>6</v>
      </c>
      <c r="H183" s="13">
        <f t="shared" si="4"/>
        <v>3.5711999999999997</v>
      </c>
      <c r="I183" s="13">
        <f t="shared" si="5"/>
        <v>11.904</v>
      </c>
    </row>
    <row r="184" spans="1:9" x14ac:dyDescent="0.25">
      <c r="A184" s="5">
        <v>181</v>
      </c>
      <c r="B184" s="1" t="s">
        <v>119</v>
      </c>
      <c r="C184" s="1" t="s">
        <v>9</v>
      </c>
      <c r="D184" s="2" t="s">
        <v>121</v>
      </c>
      <c r="E184" s="3">
        <v>96.438999999999993</v>
      </c>
      <c r="F184" s="3" t="s">
        <v>275</v>
      </c>
      <c r="G184" s="6">
        <v>6</v>
      </c>
      <c r="H184" s="13">
        <f t="shared" si="4"/>
        <v>173.59020000000001</v>
      </c>
      <c r="I184" s="13">
        <f t="shared" si="5"/>
        <v>578.63400000000001</v>
      </c>
    </row>
    <row r="185" spans="1:9" x14ac:dyDescent="0.25">
      <c r="A185" s="5">
        <v>182</v>
      </c>
      <c r="B185" s="1" t="s">
        <v>119</v>
      </c>
      <c r="C185" s="1" t="s">
        <v>9</v>
      </c>
      <c r="D185" s="2" t="s">
        <v>122</v>
      </c>
      <c r="E185" s="3">
        <v>2.8959999999999999</v>
      </c>
      <c r="F185" s="3" t="s">
        <v>276</v>
      </c>
      <c r="G185" s="6">
        <v>6</v>
      </c>
      <c r="H185" s="13">
        <f t="shared" si="4"/>
        <v>5.2127999999999988</v>
      </c>
      <c r="I185" s="13">
        <f t="shared" si="5"/>
        <v>17.375999999999998</v>
      </c>
    </row>
    <row r="186" spans="1:9" x14ac:dyDescent="0.25">
      <c r="A186" s="5">
        <v>183</v>
      </c>
      <c r="B186" s="1" t="s">
        <v>119</v>
      </c>
      <c r="C186" s="1" t="s">
        <v>9</v>
      </c>
      <c r="D186" s="2" t="s">
        <v>144</v>
      </c>
      <c r="E186" s="3">
        <v>1.69</v>
      </c>
      <c r="F186" s="3" t="s">
        <v>277</v>
      </c>
      <c r="G186" s="6">
        <v>6</v>
      </c>
      <c r="H186" s="13">
        <f t="shared" si="4"/>
        <v>3.0420000000000003</v>
      </c>
      <c r="I186" s="13">
        <f t="shared" si="5"/>
        <v>10.14</v>
      </c>
    </row>
    <row r="187" spans="1:9" x14ac:dyDescent="0.25">
      <c r="A187" s="5">
        <v>184</v>
      </c>
      <c r="B187" s="1" t="s">
        <v>119</v>
      </c>
      <c r="C187" s="1" t="s">
        <v>9</v>
      </c>
      <c r="D187" s="2" t="s">
        <v>123</v>
      </c>
      <c r="E187" s="3">
        <v>28.289000000000001</v>
      </c>
      <c r="F187" s="3" t="s">
        <v>278</v>
      </c>
      <c r="G187" s="6">
        <v>6</v>
      </c>
      <c r="H187" s="13">
        <f t="shared" si="4"/>
        <v>50.920200000000001</v>
      </c>
      <c r="I187" s="13">
        <f t="shared" si="5"/>
        <v>169.73400000000001</v>
      </c>
    </row>
    <row r="188" spans="1:9" x14ac:dyDescent="0.25">
      <c r="A188" s="5">
        <v>185</v>
      </c>
      <c r="B188" s="1" t="s">
        <v>119</v>
      </c>
      <c r="C188" s="1" t="s">
        <v>9</v>
      </c>
      <c r="D188" s="2" t="s">
        <v>124</v>
      </c>
      <c r="E188" s="3">
        <v>63.947000000000003</v>
      </c>
      <c r="F188" s="3" t="s">
        <v>279</v>
      </c>
      <c r="G188" s="6">
        <v>6</v>
      </c>
      <c r="H188" s="13">
        <f t="shared" si="4"/>
        <v>115.1046</v>
      </c>
      <c r="I188" s="13">
        <f t="shared" si="5"/>
        <v>383.68200000000002</v>
      </c>
    </row>
    <row r="189" spans="1:9" x14ac:dyDescent="0.25">
      <c r="A189" s="5">
        <v>186</v>
      </c>
      <c r="B189" s="1" t="s">
        <v>119</v>
      </c>
      <c r="C189" s="1" t="s">
        <v>9</v>
      </c>
      <c r="D189" s="2" t="s">
        <v>271</v>
      </c>
      <c r="E189" s="3">
        <v>0.627</v>
      </c>
      <c r="F189" s="3" t="s">
        <v>280</v>
      </c>
      <c r="G189" s="6">
        <v>6</v>
      </c>
      <c r="H189" s="13">
        <f t="shared" si="4"/>
        <v>1.1286</v>
      </c>
      <c r="I189" s="13">
        <f t="shared" si="5"/>
        <v>3.762</v>
      </c>
    </row>
    <row r="190" spans="1:9" x14ac:dyDescent="0.25">
      <c r="A190" s="5">
        <v>187</v>
      </c>
      <c r="B190" s="1" t="s">
        <v>125</v>
      </c>
      <c r="C190" s="1" t="s">
        <v>9</v>
      </c>
      <c r="D190" s="2" t="s">
        <v>130</v>
      </c>
      <c r="E190" s="3">
        <v>10.898</v>
      </c>
      <c r="F190" s="3" t="s">
        <v>297</v>
      </c>
      <c r="G190" s="6">
        <v>6</v>
      </c>
      <c r="H190" s="13">
        <f t="shared" si="4"/>
        <v>19.616400000000002</v>
      </c>
      <c r="I190" s="13">
        <f t="shared" si="5"/>
        <v>65.388000000000005</v>
      </c>
    </row>
    <row r="191" spans="1:9" x14ac:dyDescent="0.25">
      <c r="A191" s="5">
        <v>188</v>
      </c>
      <c r="B191" s="1" t="s">
        <v>125</v>
      </c>
      <c r="C191" s="1" t="s">
        <v>9</v>
      </c>
      <c r="D191" s="2" t="s">
        <v>126</v>
      </c>
      <c r="E191" s="3">
        <v>291.87400000000002</v>
      </c>
      <c r="F191" s="3" t="s">
        <v>296</v>
      </c>
      <c r="G191" s="6">
        <v>6</v>
      </c>
      <c r="H191" s="13">
        <f t="shared" si="4"/>
        <v>525.3732</v>
      </c>
      <c r="I191" s="13">
        <f t="shared" si="5"/>
        <v>1751.2440000000001</v>
      </c>
    </row>
    <row r="192" spans="1:9" x14ac:dyDescent="0.25">
      <c r="A192" s="5">
        <v>189</v>
      </c>
      <c r="B192" s="1" t="s">
        <v>125</v>
      </c>
      <c r="C192" s="1" t="s">
        <v>9</v>
      </c>
      <c r="D192" s="2" t="s">
        <v>281</v>
      </c>
      <c r="E192" s="3">
        <v>1.8180000000000001</v>
      </c>
      <c r="F192" s="3" t="s">
        <v>295</v>
      </c>
      <c r="G192" s="6">
        <v>6</v>
      </c>
      <c r="H192" s="13">
        <f t="shared" si="4"/>
        <v>3.2724000000000002</v>
      </c>
      <c r="I192" s="13">
        <f t="shared" si="5"/>
        <v>10.908000000000001</v>
      </c>
    </row>
    <row r="193" spans="1:9" x14ac:dyDescent="0.25">
      <c r="A193" s="5">
        <v>190</v>
      </c>
      <c r="B193" s="1" t="s">
        <v>125</v>
      </c>
      <c r="C193" s="1" t="s">
        <v>9</v>
      </c>
      <c r="D193" s="2" t="s">
        <v>282</v>
      </c>
      <c r="E193" s="3">
        <v>0.29499999999999998</v>
      </c>
      <c r="F193" s="3" t="s">
        <v>294</v>
      </c>
      <c r="G193" s="6">
        <v>6</v>
      </c>
      <c r="H193" s="13">
        <f t="shared" si="4"/>
        <v>0.53100000000000003</v>
      </c>
      <c r="I193" s="13">
        <f t="shared" si="5"/>
        <v>1.77</v>
      </c>
    </row>
    <row r="194" spans="1:9" x14ac:dyDescent="0.25">
      <c r="A194" s="5">
        <v>191</v>
      </c>
      <c r="B194" s="1" t="s">
        <v>125</v>
      </c>
      <c r="C194" s="1" t="s">
        <v>9</v>
      </c>
      <c r="D194" s="2" t="s">
        <v>283</v>
      </c>
      <c r="E194" s="3">
        <v>2.6080000000000001</v>
      </c>
      <c r="F194" s="3" t="s">
        <v>293</v>
      </c>
      <c r="G194" s="6">
        <v>6</v>
      </c>
      <c r="H194" s="13">
        <f t="shared" ref="H194:H256" si="6">I194*30%</f>
        <v>4.6943999999999999</v>
      </c>
      <c r="I194" s="13">
        <f t="shared" ref="I194:I256" si="7">F194*G194</f>
        <v>15.648</v>
      </c>
    </row>
    <row r="195" spans="1:9" x14ac:dyDescent="0.25">
      <c r="A195" s="5">
        <v>192</v>
      </c>
      <c r="B195" s="1" t="s">
        <v>125</v>
      </c>
      <c r="C195" s="1" t="s">
        <v>9</v>
      </c>
      <c r="D195" s="2" t="s">
        <v>284</v>
      </c>
      <c r="E195" s="3">
        <v>4.7969999999999997</v>
      </c>
      <c r="F195" s="3" t="s">
        <v>292</v>
      </c>
      <c r="G195" s="6">
        <v>6</v>
      </c>
      <c r="H195" s="13">
        <f t="shared" si="6"/>
        <v>8.6345999999999989</v>
      </c>
      <c r="I195" s="13">
        <f t="shared" si="7"/>
        <v>28.781999999999996</v>
      </c>
    </row>
    <row r="196" spans="1:9" x14ac:dyDescent="0.25">
      <c r="A196" s="5">
        <v>193</v>
      </c>
      <c r="B196" s="1" t="s">
        <v>125</v>
      </c>
      <c r="C196" s="1" t="s">
        <v>9</v>
      </c>
      <c r="D196" s="2" t="s">
        <v>285</v>
      </c>
      <c r="E196" s="3">
        <v>0.60499999999999998</v>
      </c>
      <c r="F196" s="3" t="s">
        <v>291</v>
      </c>
      <c r="G196" s="6">
        <v>6</v>
      </c>
      <c r="H196" s="13">
        <f t="shared" si="6"/>
        <v>1.089</v>
      </c>
      <c r="I196" s="13">
        <f t="shared" si="7"/>
        <v>3.63</v>
      </c>
    </row>
    <row r="197" spans="1:9" x14ac:dyDescent="0.25">
      <c r="A197" s="5">
        <v>194</v>
      </c>
      <c r="B197" s="1" t="s">
        <v>125</v>
      </c>
      <c r="C197" s="1" t="s">
        <v>9</v>
      </c>
      <c r="D197" s="2" t="s">
        <v>129</v>
      </c>
      <c r="E197" s="3">
        <v>21.911000000000001</v>
      </c>
      <c r="F197" s="3" t="s">
        <v>290</v>
      </c>
      <c r="G197" s="6">
        <v>6</v>
      </c>
      <c r="H197" s="13">
        <f t="shared" si="6"/>
        <v>39.439799999999998</v>
      </c>
      <c r="I197" s="13">
        <f t="shared" si="7"/>
        <v>131.46600000000001</v>
      </c>
    </row>
    <row r="198" spans="1:9" x14ac:dyDescent="0.25">
      <c r="A198" s="5">
        <v>195</v>
      </c>
      <c r="B198" s="1" t="s">
        <v>125</v>
      </c>
      <c r="C198" s="1" t="s">
        <v>9</v>
      </c>
      <c r="D198" s="2" t="s">
        <v>128</v>
      </c>
      <c r="E198" s="3">
        <v>47.204999999999998</v>
      </c>
      <c r="F198" s="3" t="s">
        <v>289</v>
      </c>
      <c r="G198" s="6">
        <v>6</v>
      </c>
      <c r="H198" s="13">
        <f t="shared" si="6"/>
        <v>84.969000000000008</v>
      </c>
      <c r="I198" s="13">
        <f t="shared" si="7"/>
        <v>283.23</v>
      </c>
    </row>
    <row r="199" spans="1:9" x14ac:dyDescent="0.25">
      <c r="A199" s="5">
        <v>196</v>
      </c>
      <c r="B199" s="1" t="s">
        <v>125</v>
      </c>
      <c r="C199" s="1" t="s">
        <v>9</v>
      </c>
      <c r="D199" s="2" t="s">
        <v>127</v>
      </c>
      <c r="E199" s="3">
        <v>77.099999999999994</v>
      </c>
      <c r="F199" s="3" t="s">
        <v>288</v>
      </c>
      <c r="G199" s="6">
        <v>6</v>
      </c>
      <c r="H199" s="13">
        <f t="shared" si="6"/>
        <v>138.77999999999997</v>
      </c>
      <c r="I199" s="13">
        <f t="shared" si="7"/>
        <v>462.59999999999997</v>
      </c>
    </row>
    <row r="200" spans="1:9" x14ac:dyDescent="0.25">
      <c r="A200" s="5">
        <v>197</v>
      </c>
      <c r="B200" s="1" t="s">
        <v>125</v>
      </c>
      <c r="C200" s="1" t="s">
        <v>9</v>
      </c>
      <c r="D200" s="2" t="s">
        <v>286</v>
      </c>
      <c r="E200" s="3">
        <v>0.371</v>
      </c>
      <c r="F200" s="3" t="s">
        <v>287</v>
      </c>
      <c r="G200" s="6">
        <v>6</v>
      </c>
      <c r="H200" s="13">
        <f t="shared" si="6"/>
        <v>0.66779999999999995</v>
      </c>
      <c r="I200" s="13">
        <f t="shared" si="7"/>
        <v>2.226</v>
      </c>
    </row>
    <row r="201" spans="1:9" x14ac:dyDescent="0.25">
      <c r="A201" s="5">
        <v>198</v>
      </c>
      <c r="B201" s="1" t="s">
        <v>131</v>
      </c>
      <c r="C201" s="1" t="s">
        <v>9</v>
      </c>
      <c r="D201" s="2" t="s">
        <v>25</v>
      </c>
      <c r="E201" s="3">
        <v>1.5389999999999999</v>
      </c>
      <c r="F201" s="3" t="s">
        <v>300</v>
      </c>
      <c r="G201" s="6">
        <v>6</v>
      </c>
      <c r="H201" s="13">
        <f t="shared" si="6"/>
        <v>2.7702</v>
      </c>
      <c r="I201" s="13">
        <f t="shared" si="7"/>
        <v>9.234</v>
      </c>
    </row>
    <row r="202" spans="1:9" x14ac:dyDescent="0.25">
      <c r="A202" s="5">
        <v>199</v>
      </c>
      <c r="B202" s="1" t="s">
        <v>131</v>
      </c>
      <c r="C202" s="1" t="s">
        <v>9</v>
      </c>
      <c r="D202" s="2" t="s">
        <v>26</v>
      </c>
      <c r="E202" s="3">
        <v>7.3739999999999997</v>
      </c>
      <c r="F202" s="3" t="s">
        <v>301</v>
      </c>
      <c r="G202" s="6">
        <v>6</v>
      </c>
      <c r="H202" s="13">
        <f t="shared" si="6"/>
        <v>13.273199999999999</v>
      </c>
      <c r="I202" s="13">
        <f t="shared" si="7"/>
        <v>44.244</v>
      </c>
    </row>
    <row r="203" spans="1:9" x14ac:dyDescent="0.25">
      <c r="A203" s="5">
        <v>200</v>
      </c>
      <c r="B203" s="1" t="s">
        <v>131</v>
      </c>
      <c r="C203" s="1" t="s">
        <v>9</v>
      </c>
      <c r="D203" s="2" t="s">
        <v>107</v>
      </c>
      <c r="E203" s="3">
        <v>110.916</v>
      </c>
      <c r="F203" s="3" t="s">
        <v>302</v>
      </c>
      <c r="G203" s="6">
        <v>6</v>
      </c>
      <c r="H203" s="13">
        <f t="shared" si="6"/>
        <v>199.64879999999999</v>
      </c>
      <c r="I203" s="13">
        <f t="shared" si="7"/>
        <v>665.49599999999998</v>
      </c>
    </row>
    <row r="204" spans="1:9" x14ac:dyDescent="0.25">
      <c r="A204" s="5">
        <v>201</v>
      </c>
      <c r="B204" s="1" t="s">
        <v>131</v>
      </c>
      <c r="C204" s="1" t="s">
        <v>9</v>
      </c>
      <c r="D204" s="2" t="s">
        <v>27</v>
      </c>
      <c r="E204" s="3">
        <v>23.283999999999999</v>
      </c>
      <c r="F204" s="3" t="s">
        <v>303</v>
      </c>
      <c r="G204" s="6">
        <v>6</v>
      </c>
      <c r="H204" s="13">
        <f t="shared" si="6"/>
        <v>41.911200000000001</v>
      </c>
      <c r="I204" s="13">
        <f t="shared" si="7"/>
        <v>139.70400000000001</v>
      </c>
    </row>
    <row r="205" spans="1:9" x14ac:dyDescent="0.25">
      <c r="A205" s="5">
        <v>202</v>
      </c>
      <c r="B205" s="1" t="s">
        <v>131</v>
      </c>
      <c r="C205" s="1" t="s">
        <v>9</v>
      </c>
      <c r="D205" s="2" t="s">
        <v>92</v>
      </c>
      <c r="E205" s="3">
        <v>404.54500000000002</v>
      </c>
      <c r="F205" s="3" t="s">
        <v>304</v>
      </c>
      <c r="G205" s="6">
        <v>6</v>
      </c>
      <c r="H205" s="13">
        <f t="shared" si="6"/>
        <v>728.18099999999993</v>
      </c>
      <c r="I205" s="13">
        <f t="shared" si="7"/>
        <v>2427.27</v>
      </c>
    </row>
    <row r="206" spans="1:9" x14ac:dyDescent="0.25">
      <c r="A206" s="5">
        <v>203</v>
      </c>
      <c r="B206" s="1" t="s">
        <v>131</v>
      </c>
      <c r="C206" s="1" t="s">
        <v>9</v>
      </c>
      <c r="D206" s="2" t="s">
        <v>108</v>
      </c>
      <c r="E206" s="3">
        <v>13.192</v>
      </c>
      <c r="F206" s="3" t="s">
        <v>305</v>
      </c>
      <c r="G206" s="6">
        <v>6</v>
      </c>
      <c r="H206" s="13">
        <f t="shared" si="6"/>
        <v>23.7456</v>
      </c>
      <c r="I206" s="13">
        <f t="shared" si="7"/>
        <v>79.152000000000001</v>
      </c>
    </row>
    <row r="207" spans="1:9" x14ac:dyDescent="0.25">
      <c r="A207" s="5">
        <v>204</v>
      </c>
      <c r="B207" s="1" t="s">
        <v>131</v>
      </c>
      <c r="C207" s="1" t="s">
        <v>9</v>
      </c>
      <c r="D207" s="2" t="s">
        <v>116</v>
      </c>
      <c r="E207" s="3">
        <v>13.153</v>
      </c>
      <c r="F207" s="3" t="s">
        <v>306</v>
      </c>
      <c r="G207" s="6">
        <v>6</v>
      </c>
      <c r="H207" s="13">
        <f t="shared" si="6"/>
        <v>23.6754</v>
      </c>
      <c r="I207" s="13">
        <f t="shared" si="7"/>
        <v>78.918000000000006</v>
      </c>
    </row>
    <row r="208" spans="1:9" x14ac:dyDescent="0.25">
      <c r="A208" s="5">
        <v>205</v>
      </c>
      <c r="B208" s="1" t="s">
        <v>131</v>
      </c>
      <c r="C208" s="1" t="s">
        <v>9</v>
      </c>
      <c r="D208" s="2" t="s">
        <v>132</v>
      </c>
      <c r="E208" s="3">
        <v>14.794</v>
      </c>
      <c r="F208" s="3" t="s">
        <v>307</v>
      </c>
      <c r="G208" s="6">
        <v>6</v>
      </c>
      <c r="H208" s="13">
        <f t="shared" si="6"/>
        <v>26.629200000000001</v>
      </c>
      <c r="I208" s="13">
        <f t="shared" si="7"/>
        <v>88.76400000000001</v>
      </c>
    </row>
    <row r="209" spans="1:9" x14ac:dyDescent="0.25">
      <c r="A209" s="5">
        <v>206</v>
      </c>
      <c r="B209" s="1" t="s">
        <v>131</v>
      </c>
      <c r="C209" s="1" t="s">
        <v>9</v>
      </c>
      <c r="D209" s="2" t="s">
        <v>298</v>
      </c>
      <c r="E209" s="3">
        <v>2.4550000000000001</v>
      </c>
      <c r="F209" s="3" t="s">
        <v>308</v>
      </c>
      <c r="G209" s="6">
        <v>6</v>
      </c>
      <c r="H209" s="13">
        <f t="shared" si="6"/>
        <v>4.4189999999999996</v>
      </c>
      <c r="I209" s="13">
        <f t="shared" si="7"/>
        <v>14.73</v>
      </c>
    </row>
    <row r="210" spans="1:9" x14ac:dyDescent="0.25">
      <c r="A210" s="5">
        <v>207</v>
      </c>
      <c r="B210" s="1" t="s">
        <v>131</v>
      </c>
      <c r="C210" s="1" t="s">
        <v>9</v>
      </c>
      <c r="D210" s="2" t="s">
        <v>133</v>
      </c>
      <c r="E210" s="3">
        <v>424.98899999999998</v>
      </c>
      <c r="F210" s="3" t="s">
        <v>309</v>
      </c>
      <c r="G210" s="6">
        <v>6</v>
      </c>
      <c r="H210" s="13">
        <f t="shared" si="6"/>
        <v>764.98019999999985</v>
      </c>
      <c r="I210" s="13">
        <f t="shared" si="7"/>
        <v>2549.9339999999997</v>
      </c>
    </row>
    <row r="211" spans="1:9" x14ac:dyDescent="0.25">
      <c r="A211" s="5">
        <v>208</v>
      </c>
      <c r="B211" s="1" t="s">
        <v>131</v>
      </c>
      <c r="C211" s="1" t="s">
        <v>9</v>
      </c>
      <c r="D211" s="2" t="s">
        <v>134</v>
      </c>
      <c r="E211" s="3">
        <v>699.05700000000002</v>
      </c>
      <c r="F211" s="3" t="s">
        <v>310</v>
      </c>
      <c r="G211" s="6">
        <v>6</v>
      </c>
      <c r="H211" s="13">
        <f t="shared" si="6"/>
        <v>1258.3026000000002</v>
      </c>
      <c r="I211" s="13">
        <f t="shared" si="7"/>
        <v>4194.3420000000006</v>
      </c>
    </row>
    <row r="212" spans="1:9" x14ac:dyDescent="0.25">
      <c r="A212" s="5">
        <v>209</v>
      </c>
      <c r="B212" s="1" t="s">
        <v>131</v>
      </c>
      <c r="C212" s="1" t="s">
        <v>9</v>
      </c>
      <c r="D212" s="2" t="s">
        <v>135</v>
      </c>
      <c r="E212" s="3">
        <v>41.923999999999999</v>
      </c>
      <c r="F212" s="3" t="s">
        <v>311</v>
      </c>
      <c r="G212" s="6">
        <v>6</v>
      </c>
      <c r="H212" s="13">
        <f t="shared" si="6"/>
        <v>75.463199999999986</v>
      </c>
      <c r="I212" s="13">
        <f t="shared" si="7"/>
        <v>251.54399999999998</v>
      </c>
    </row>
    <row r="213" spans="1:9" x14ac:dyDescent="0.25">
      <c r="A213" s="5">
        <v>210</v>
      </c>
      <c r="B213" s="1" t="s">
        <v>131</v>
      </c>
      <c r="C213" s="1" t="s">
        <v>9</v>
      </c>
      <c r="D213" s="2" t="s">
        <v>17</v>
      </c>
      <c r="E213" s="3">
        <v>38.619999999999997</v>
      </c>
      <c r="F213" s="3" t="s">
        <v>312</v>
      </c>
      <c r="G213" s="6">
        <v>6</v>
      </c>
      <c r="H213" s="13">
        <f t="shared" si="6"/>
        <v>69.515999999999991</v>
      </c>
      <c r="I213" s="13">
        <f t="shared" si="7"/>
        <v>231.71999999999997</v>
      </c>
    </row>
    <row r="214" spans="1:9" x14ac:dyDescent="0.25">
      <c r="A214" s="5">
        <v>211</v>
      </c>
      <c r="B214" s="1" t="s">
        <v>131</v>
      </c>
      <c r="C214" s="1" t="s">
        <v>9</v>
      </c>
      <c r="D214" s="2" t="s">
        <v>32</v>
      </c>
      <c r="E214" s="3">
        <v>32.134999999999998</v>
      </c>
      <c r="F214" s="3" t="s">
        <v>313</v>
      </c>
      <c r="G214" s="6">
        <v>6</v>
      </c>
      <c r="H214" s="13">
        <f t="shared" si="6"/>
        <v>57.842999999999996</v>
      </c>
      <c r="I214" s="13">
        <f t="shared" si="7"/>
        <v>192.81</v>
      </c>
    </row>
    <row r="215" spans="1:9" x14ac:dyDescent="0.25">
      <c r="A215" s="5">
        <v>212</v>
      </c>
      <c r="B215" s="1" t="s">
        <v>131</v>
      </c>
      <c r="C215" s="1" t="s">
        <v>9</v>
      </c>
      <c r="D215" s="2" t="s">
        <v>94</v>
      </c>
      <c r="E215" s="3">
        <v>34.325000000000003</v>
      </c>
      <c r="F215" s="3" t="s">
        <v>314</v>
      </c>
      <c r="G215" s="6">
        <v>6</v>
      </c>
      <c r="H215" s="13">
        <f t="shared" si="6"/>
        <v>61.785000000000004</v>
      </c>
      <c r="I215" s="13">
        <f t="shared" si="7"/>
        <v>205.95000000000002</v>
      </c>
    </row>
    <row r="216" spans="1:9" x14ac:dyDescent="0.25">
      <c r="A216" s="5">
        <v>213</v>
      </c>
      <c r="B216" s="1" t="s">
        <v>136</v>
      </c>
      <c r="C216" s="1" t="s">
        <v>9</v>
      </c>
      <c r="D216" s="2" t="s">
        <v>33</v>
      </c>
      <c r="E216" s="3">
        <v>891.93</v>
      </c>
      <c r="F216" s="3">
        <v>196.93</v>
      </c>
      <c r="G216" s="6">
        <v>6</v>
      </c>
      <c r="H216" s="13">
        <f t="shared" si="6"/>
        <v>354.47399999999999</v>
      </c>
      <c r="I216" s="13">
        <f t="shared" si="7"/>
        <v>1181.58</v>
      </c>
    </row>
    <row r="217" spans="1:9" x14ac:dyDescent="0.25">
      <c r="A217" s="5">
        <v>214</v>
      </c>
      <c r="B217" s="1" t="s">
        <v>136</v>
      </c>
      <c r="C217" s="1" t="s">
        <v>9</v>
      </c>
      <c r="D217" s="2" t="s">
        <v>121</v>
      </c>
      <c r="E217" s="3">
        <v>97.911000000000001</v>
      </c>
      <c r="F217" s="3" t="s">
        <v>323</v>
      </c>
      <c r="G217" s="6">
        <v>6</v>
      </c>
      <c r="H217" s="13">
        <f t="shared" si="6"/>
        <v>176.2398</v>
      </c>
      <c r="I217" s="13">
        <f t="shared" si="7"/>
        <v>587.46600000000001</v>
      </c>
    </row>
    <row r="218" spans="1:9" x14ac:dyDescent="0.25">
      <c r="A218" s="5">
        <v>215</v>
      </c>
      <c r="B218" s="1" t="s">
        <v>136</v>
      </c>
      <c r="C218" s="1" t="s">
        <v>9</v>
      </c>
      <c r="D218" s="2" t="s">
        <v>88</v>
      </c>
      <c r="E218" s="3">
        <v>197.011</v>
      </c>
      <c r="F218" s="3" t="s">
        <v>324</v>
      </c>
      <c r="G218" s="6">
        <v>6</v>
      </c>
      <c r="H218" s="13">
        <f t="shared" si="6"/>
        <v>354.6198</v>
      </c>
      <c r="I218" s="13">
        <f t="shared" si="7"/>
        <v>1182.066</v>
      </c>
    </row>
    <row r="219" spans="1:9" x14ac:dyDescent="0.25">
      <c r="A219" s="5">
        <v>216</v>
      </c>
      <c r="B219" s="1" t="s">
        <v>136</v>
      </c>
      <c r="C219" s="1" t="s">
        <v>9</v>
      </c>
      <c r="D219" s="2" t="s">
        <v>31</v>
      </c>
      <c r="E219" s="3">
        <v>384.16800000000001</v>
      </c>
      <c r="F219" s="3" t="s">
        <v>325</v>
      </c>
      <c r="G219" s="6">
        <v>6</v>
      </c>
      <c r="H219" s="13">
        <f t="shared" si="6"/>
        <v>691.50239999999997</v>
      </c>
      <c r="I219" s="13">
        <f t="shared" si="7"/>
        <v>2305.0079999999998</v>
      </c>
    </row>
    <row r="220" spans="1:9" x14ac:dyDescent="0.25">
      <c r="A220" s="5">
        <v>217</v>
      </c>
      <c r="B220" s="1" t="s">
        <v>136</v>
      </c>
      <c r="C220" s="1" t="s">
        <v>9</v>
      </c>
      <c r="D220" s="2" t="s">
        <v>141</v>
      </c>
      <c r="E220" s="3">
        <v>176.947</v>
      </c>
      <c r="F220" s="3" t="s">
        <v>326</v>
      </c>
      <c r="G220" s="6">
        <v>6</v>
      </c>
      <c r="H220" s="13">
        <f t="shared" si="6"/>
        <v>318.50459999999998</v>
      </c>
      <c r="I220" s="13">
        <f t="shared" si="7"/>
        <v>1061.682</v>
      </c>
    </row>
    <row r="221" spans="1:9" x14ac:dyDescent="0.25">
      <c r="A221" s="5">
        <v>218</v>
      </c>
      <c r="B221" s="1" t="s">
        <v>136</v>
      </c>
      <c r="C221" s="1" t="s">
        <v>9</v>
      </c>
      <c r="D221" s="2" t="s">
        <v>34</v>
      </c>
      <c r="E221" s="3">
        <v>74.180000000000007</v>
      </c>
      <c r="F221" s="3" t="s">
        <v>327</v>
      </c>
      <c r="G221" s="6">
        <v>6</v>
      </c>
      <c r="H221" s="13">
        <f t="shared" si="6"/>
        <v>133.524</v>
      </c>
      <c r="I221" s="13">
        <f t="shared" si="7"/>
        <v>445.08000000000004</v>
      </c>
    </row>
    <row r="222" spans="1:9" x14ac:dyDescent="0.25">
      <c r="A222" s="5">
        <v>219</v>
      </c>
      <c r="B222" s="1" t="s">
        <v>136</v>
      </c>
      <c r="C222" s="1" t="s">
        <v>9</v>
      </c>
      <c r="D222" s="2" t="s">
        <v>14</v>
      </c>
      <c r="E222" s="3">
        <v>281.34699999999998</v>
      </c>
      <c r="F222" s="3">
        <v>266.34699999999998</v>
      </c>
      <c r="G222" s="6">
        <v>6</v>
      </c>
      <c r="H222" s="13">
        <f t="shared" si="6"/>
        <v>479.42459999999994</v>
      </c>
      <c r="I222" s="13">
        <f t="shared" si="7"/>
        <v>1598.0819999999999</v>
      </c>
    </row>
    <row r="223" spans="1:9" x14ac:dyDescent="0.25">
      <c r="A223" s="5">
        <v>220</v>
      </c>
      <c r="B223" s="1" t="s">
        <v>136</v>
      </c>
      <c r="C223" s="1" t="s">
        <v>9</v>
      </c>
      <c r="D223" s="2" t="s">
        <v>22</v>
      </c>
      <c r="E223" s="3">
        <v>6.4050000000000002</v>
      </c>
      <c r="F223" s="3" t="s">
        <v>328</v>
      </c>
      <c r="G223" s="6">
        <v>6</v>
      </c>
      <c r="H223" s="13">
        <f t="shared" si="6"/>
        <v>11.529</v>
      </c>
      <c r="I223" s="13">
        <f t="shared" si="7"/>
        <v>38.43</v>
      </c>
    </row>
    <row r="224" spans="1:9" x14ac:dyDescent="0.25">
      <c r="A224" s="5">
        <v>221</v>
      </c>
      <c r="B224" s="1" t="s">
        <v>136</v>
      </c>
      <c r="C224" s="1" t="s">
        <v>9</v>
      </c>
      <c r="D224" s="2" t="s">
        <v>23</v>
      </c>
      <c r="E224" s="3">
        <v>28.821000000000002</v>
      </c>
      <c r="F224" s="3" t="s">
        <v>329</v>
      </c>
      <c r="G224" s="6">
        <v>6</v>
      </c>
      <c r="H224" s="13">
        <f t="shared" si="6"/>
        <v>51.877800000000001</v>
      </c>
      <c r="I224" s="13">
        <f t="shared" si="7"/>
        <v>172.92600000000002</v>
      </c>
    </row>
    <row r="225" spans="1:9" x14ac:dyDescent="0.25">
      <c r="A225" s="5">
        <v>222</v>
      </c>
      <c r="B225" s="1" t="s">
        <v>136</v>
      </c>
      <c r="C225" s="1" t="s">
        <v>9</v>
      </c>
      <c r="D225" s="2" t="s">
        <v>24</v>
      </c>
      <c r="E225" s="3">
        <v>94.498000000000005</v>
      </c>
      <c r="F225" s="3" t="s">
        <v>330</v>
      </c>
      <c r="G225" s="6">
        <v>6</v>
      </c>
      <c r="H225" s="13">
        <f t="shared" si="6"/>
        <v>170.09640000000002</v>
      </c>
      <c r="I225" s="13">
        <f t="shared" si="7"/>
        <v>566.98800000000006</v>
      </c>
    </row>
    <row r="226" spans="1:9" x14ac:dyDescent="0.25">
      <c r="A226" s="5">
        <v>223</v>
      </c>
      <c r="B226" s="1" t="s">
        <v>136</v>
      </c>
      <c r="C226" s="1" t="s">
        <v>9</v>
      </c>
      <c r="D226" s="2" t="s">
        <v>25</v>
      </c>
      <c r="E226" s="3">
        <v>137.989</v>
      </c>
      <c r="F226" s="3" t="s">
        <v>331</v>
      </c>
      <c r="G226" s="6">
        <v>6</v>
      </c>
      <c r="H226" s="13">
        <f t="shared" si="6"/>
        <v>248.38019999999997</v>
      </c>
      <c r="I226" s="13">
        <f t="shared" si="7"/>
        <v>827.93399999999997</v>
      </c>
    </row>
    <row r="227" spans="1:9" x14ac:dyDescent="0.25">
      <c r="A227" s="5">
        <v>224</v>
      </c>
      <c r="B227" s="1" t="s">
        <v>136</v>
      </c>
      <c r="C227" s="1" t="s">
        <v>9</v>
      </c>
      <c r="D227" s="2" t="s">
        <v>89</v>
      </c>
      <c r="E227" s="3">
        <v>77.447999999999993</v>
      </c>
      <c r="F227" s="3" t="s">
        <v>332</v>
      </c>
      <c r="G227" s="6">
        <v>6</v>
      </c>
      <c r="H227" s="13">
        <f t="shared" si="6"/>
        <v>139.40639999999999</v>
      </c>
      <c r="I227" s="13">
        <f t="shared" si="7"/>
        <v>464.68799999999999</v>
      </c>
    </row>
    <row r="228" spans="1:9" x14ac:dyDescent="0.25">
      <c r="A228" s="5">
        <v>225</v>
      </c>
      <c r="B228" s="1" t="s">
        <v>136</v>
      </c>
      <c r="C228" s="1" t="s">
        <v>9</v>
      </c>
      <c r="D228" s="2" t="s">
        <v>90</v>
      </c>
      <c r="E228" s="3">
        <v>58.223999999999997</v>
      </c>
      <c r="F228" s="3" t="s">
        <v>333</v>
      </c>
      <c r="G228" s="6">
        <v>6</v>
      </c>
      <c r="H228" s="13">
        <f t="shared" si="6"/>
        <v>104.80319999999999</v>
      </c>
      <c r="I228" s="13">
        <f t="shared" si="7"/>
        <v>349.34399999999999</v>
      </c>
    </row>
    <row r="229" spans="1:9" x14ac:dyDescent="0.25">
      <c r="A229" s="5">
        <v>226</v>
      </c>
      <c r="B229" s="1" t="s">
        <v>136</v>
      </c>
      <c r="C229" s="1" t="s">
        <v>9</v>
      </c>
      <c r="D229" s="2" t="s">
        <v>91</v>
      </c>
      <c r="E229" s="3">
        <v>391.64800000000002</v>
      </c>
      <c r="F229" s="3" t="s">
        <v>334</v>
      </c>
      <c r="G229" s="6">
        <v>6</v>
      </c>
      <c r="H229" s="13">
        <f t="shared" si="6"/>
        <v>704.96639999999991</v>
      </c>
      <c r="I229" s="13">
        <f t="shared" si="7"/>
        <v>2349.8879999999999</v>
      </c>
    </row>
    <row r="230" spans="1:9" x14ac:dyDescent="0.25">
      <c r="A230" s="5">
        <v>227</v>
      </c>
      <c r="B230" s="1" t="s">
        <v>136</v>
      </c>
      <c r="C230" s="1" t="s">
        <v>9</v>
      </c>
      <c r="D230" s="2" t="s">
        <v>26</v>
      </c>
      <c r="E230" s="3">
        <v>259.17200000000003</v>
      </c>
      <c r="F230" s="3" t="s">
        <v>335</v>
      </c>
      <c r="G230" s="6">
        <v>6</v>
      </c>
      <c r="H230" s="13">
        <f t="shared" si="6"/>
        <v>466.50960000000003</v>
      </c>
      <c r="I230" s="13">
        <f t="shared" si="7"/>
        <v>1555.0320000000002</v>
      </c>
    </row>
    <row r="231" spans="1:9" x14ac:dyDescent="0.25">
      <c r="A231" s="5">
        <v>228</v>
      </c>
      <c r="B231" s="1" t="s">
        <v>136</v>
      </c>
      <c r="C231" s="1" t="s">
        <v>9</v>
      </c>
      <c r="D231" s="2" t="s">
        <v>107</v>
      </c>
      <c r="E231" s="3">
        <v>21.582000000000001</v>
      </c>
      <c r="F231" s="3" t="s">
        <v>336</v>
      </c>
      <c r="G231" s="6">
        <v>6</v>
      </c>
      <c r="H231" s="13">
        <f t="shared" si="6"/>
        <v>38.847600000000007</v>
      </c>
      <c r="I231" s="13">
        <f t="shared" si="7"/>
        <v>129.49200000000002</v>
      </c>
    </row>
    <row r="232" spans="1:9" x14ac:dyDescent="0.25">
      <c r="A232" s="5">
        <v>229</v>
      </c>
      <c r="B232" s="1" t="s">
        <v>136</v>
      </c>
      <c r="C232" s="1" t="s">
        <v>9</v>
      </c>
      <c r="D232" s="2" t="s">
        <v>137</v>
      </c>
      <c r="E232" s="3">
        <v>147.76400000000001</v>
      </c>
      <c r="F232" s="3" t="s">
        <v>337</v>
      </c>
      <c r="G232" s="6">
        <v>6</v>
      </c>
      <c r="H232" s="13">
        <f t="shared" si="6"/>
        <v>265.97520000000003</v>
      </c>
      <c r="I232" s="13">
        <f t="shared" si="7"/>
        <v>886.58400000000006</v>
      </c>
    </row>
    <row r="233" spans="1:9" x14ac:dyDescent="0.25">
      <c r="A233" s="5">
        <v>230</v>
      </c>
      <c r="B233" s="1" t="s">
        <v>136</v>
      </c>
      <c r="C233" s="1" t="s">
        <v>9</v>
      </c>
      <c r="D233" s="2" t="s">
        <v>92</v>
      </c>
      <c r="E233" s="3">
        <v>231.55199999999999</v>
      </c>
      <c r="F233" s="3">
        <v>191.55199999999999</v>
      </c>
      <c r="G233" s="6">
        <v>6</v>
      </c>
      <c r="H233" s="13">
        <f t="shared" si="6"/>
        <v>344.79359999999997</v>
      </c>
      <c r="I233" s="13">
        <f t="shared" si="7"/>
        <v>1149.3119999999999</v>
      </c>
    </row>
    <row r="234" spans="1:9" x14ac:dyDescent="0.25">
      <c r="A234" s="5">
        <v>231</v>
      </c>
      <c r="B234" s="1" t="s">
        <v>136</v>
      </c>
      <c r="C234" s="1" t="s">
        <v>9</v>
      </c>
      <c r="D234" s="2" t="s">
        <v>30</v>
      </c>
      <c r="E234" s="3">
        <v>135.12299999999999</v>
      </c>
      <c r="F234" s="3" t="s">
        <v>338</v>
      </c>
      <c r="G234" s="6">
        <v>6</v>
      </c>
      <c r="H234" s="13">
        <f t="shared" si="6"/>
        <v>243.22139999999996</v>
      </c>
      <c r="I234" s="13">
        <f t="shared" si="7"/>
        <v>810.73799999999994</v>
      </c>
    </row>
    <row r="235" spans="1:9" x14ac:dyDescent="0.25">
      <c r="A235" s="5">
        <v>232</v>
      </c>
      <c r="B235" s="1" t="s">
        <v>136</v>
      </c>
      <c r="C235" s="1" t="s">
        <v>9</v>
      </c>
      <c r="D235" s="2" t="s">
        <v>93</v>
      </c>
      <c r="E235" s="3">
        <v>50.469000000000001</v>
      </c>
      <c r="F235" s="3" t="s">
        <v>339</v>
      </c>
      <c r="G235" s="6">
        <v>6</v>
      </c>
      <c r="H235" s="13">
        <f t="shared" si="6"/>
        <v>90.844200000000001</v>
      </c>
      <c r="I235" s="13">
        <f t="shared" si="7"/>
        <v>302.81400000000002</v>
      </c>
    </row>
    <row r="236" spans="1:9" x14ac:dyDescent="0.25">
      <c r="A236" s="5">
        <v>233</v>
      </c>
      <c r="B236" s="1" t="s">
        <v>136</v>
      </c>
      <c r="C236" s="1" t="s">
        <v>9</v>
      </c>
      <c r="D236" s="2" t="s">
        <v>32</v>
      </c>
      <c r="E236" s="3">
        <v>41.686</v>
      </c>
      <c r="F236" s="3" t="s">
        <v>340</v>
      </c>
      <c r="G236" s="6">
        <v>6</v>
      </c>
      <c r="H236" s="13">
        <f t="shared" si="6"/>
        <v>75.03479999999999</v>
      </c>
      <c r="I236" s="13">
        <f t="shared" si="7"/>
        <v>250.11599999999999</v>
      </c>
    </row>
    <row r="237" spans="1:9" x14ac:dyDescent="0.25">
      <c r="A237" s="5">
        <v>234</v>
      </c>
      <c r="B237" s="1" t="s">
        <v>136</v>
      </c>
      <c r="C237" s="1" t="s">
        <v>9</v>
      </c>
      <c r="D237" s="2" t="s">
        <v>95</v>
      </c>
      <c r="E237" s="3">
        <v>843.37400000000002</v>
      </c>
      <c r="F237" s="3" t="s">
        <v>341</v>
      </c>
      <c r="G237" s="6">
        <v>6</v>
      </c>
      <c r="H237" s="13">
        <f t="shared" si="6"/>
        <v>1518.0732</v>
      </c>
      <c r="I237" s="13">
        <f t="shared" si="7"/>
        <v>5060.2440000000006</v>
      </c>
    </row>
    <row r="238" spans="1:9" x14ac:dyDescent="0.25">
      <c r="A238" s="5">
        <v>235</v>
      </c>
      <c r="B238" s="1" t="s">
        <v>136</v>
      </c>
      <c r="C238" s="1" t="s">
        <v>9</v>
      </c>
      <c r="D238" s="2" t="s">
        <v>96</v>
      </c>
      <c r="E238" s="3">
        <v>9.0340000000000007</v>
      </c>
      <c r="F238" s="3" t="s">
        <v>342</v>
      </c>
      <c r="G238" s="6">
        <v>6</v>
      </c>
      <c r="H238" s="13">
        <f t="shared" si="6"/>
        <v>16.261200000000002</v>
      </c>
      <c r="I238" s="13">
        <f t="shared" si="7"/>
        <v>54.204000000000008</v>
      </c>
    </row>
    <row r="239" spans="1:9" x14ac:dyDescent="0.25">
      <c r="A239" s="5">
        <v>236</v>
      </c>
      <c r="B239" s="1" t="s">
        <v>136</v>
      </c>
      <c r="C239" s="1" t="s">
        <v>9</v>
      </c>
      <c r="D239" s="2" t="s">
        <v>97</v>
      </c>
      <c r="E239" s="3">
        <v>48.351999999999997</v>
      </c>
      <c r="F239" s="3" t="s">
        <v>343</v>
      </c>
      <c r="G239" s="6">
        <v>6</v>
      </c>
      <c r="H239" s="13">
        <f t="shared" si="6"/>
        <v>87.033599999999993</v>
      </c>
      <c r="I239" s="13">
        <f t="shared" si="7"/>
        <v>290.11199999999997</v>
      </c>
    </row>
    <row r="240" spans="1:9" x14ac:dyDescent="0.25">
      <c r="A240" s="5">
        <v>237</v>
      </c>
      <c r="B240" s="1" t="s">
        <v>136</v>
      </c>
      <c r="C240" s="1" t="s">
        <v>9</v>
      </c>
      <c r="D240" s="2" t="s">
        <v>98</v>
      </c>
      <c r="E240" s="3">
        <v>401.41399999999999</v>
      </c>
      <c r="F240" s="3">
        <v>366.41399999999999</v>
      </c>
      <c r="G240" s="6">
        <v>6</v>
      </c>
      <c r="H240" s="13">
        <f t="shared" si="6"/>
        <v>659.54519999999991</v>
      </c>
      <c r="I240" s="13">
        <f t="shared" si="7"/>
        <v>2198.4839999999999</v>
      </c>
    </row>
    <row r="241" spans="1:9" x14ac:dyDescent="0.25">
      <c r="A241" s="5">
        <v>238</v>
      </c>
      <c r="B241" s="1" t="s">
        <v>136</v>
      </c>
      <c r="C241" s="1" t="s">
        <v>9</v>
      </c>
      <c r="D241" s="2" t="s">
        <v>117</v>
      </c>
      <c r="E241" s="3">
        <v>36.753999999999998</v>
      </c>
      <c r="F241" s="3" t="s">
        <v>344</v>
      </c>
      <c r="G241" s="6">
        <v>6</v>
      </c>
      <c r="H241" s="13">
        <f t="shared" si="6"/>
        <v>66.157200000000003</v>
      </c>
      <c r="I241" s="13">
        <f t="shared" si="7"/>
        <v>220.524</v>
      </c>
    </row>
    <row r="242" spans="1:9" x14ac:dyDescent="0.25">
      <c r="A242" s="5">
        <v>239</v>
      </c>
      <c r="B242" s="1" t="s">
        <v>136</v>
      </c>
      <c r="C242" s="1" t="s">
        <v>9</v>
      </c>
      <c r="D242" s="2" t="s">
        <v>110</v>
      </c>
      <c r="E242" s="3">
        <v>7.4370000000000003</v>
      </c>
      <c r="F242" s="3" t="s">
        <v>345</v>
      </c>
      <c r="G242" s="6">
        <v>6</v>
      </c>
      <c r="H242" s="13">
        <f t="shared" si="6"/>
        <v>13.3866</v>
      </c>
      <c r="I242" s="13">
        <f t="shared" si="7"/>
        <v>44.622</v>
      </c>
    </row>
    <row r="243" spans="1:9" x14ac:dyDescent="0.25">
      <c r="A243" s="5">
        <v>240</v>
      </c>
      <c r="B243" s="1" t="s">
        <v>136</v>
      </c>
      <c r="C243" s="1" t="s">
        <v>9</v>
      </c>
      <c r="D243" s="2" t="s">
        <v>138</v>
      </c>
      <c r="E243" s="3">
        <v>5.5049999999999999</v>
      </c>
      <c r="F243" s="3" t="s">
        <v>346</v>
      </c>
      <c r="G243" s="6">
        <v>6</v>
      </c>
      <c r="H243" s="13">
        <f t="shared" si="6"/>
        <v>9.9090000000000007</v>
      </c>
      <c r="I243" s="13">
        <f t="shared" si="7"/>
        <v>33.03</v>
      </c>
    </row>
    <row r="244" spans="1:9" x14ac:dyDescent="0.25">
      <c r="A244" s="5">
        <v>241</v>
      </c>
      <c r="B244" s="1" t="s">
        <v>136</v>
      </c>
      <c r="C244" s="1" t="s">
        <v>9</v>
      </c>
      <c r="D244" s="2" t="s">
        <v>139</v>
      </c>
      <c r="E244" s="3">
        <v>404.84699999999998</v>
      </c>
      <c r="F244" s="3" t="s">
        <v>347</v>
      </c>
      <c r="G244" s="6">
        <v>6</v>
      </c>
      <c r="H244" s="13">
        <f t="shared" si="6"/>
        <v>728.7245999999999</v>
      </c>
      <c r="I244" s="13">
        <f t="shared" si="7"/>
        <v>2429.0819999999999</v>
      </c>
    </row>
    <row r="245" spans="1:9" x14ac:dyDescent="0.25">
      <c r="A245" s="5">
        <v>242</v>
      </c>
      <c r="B245" s="1" t="s">
        <v>136</v>
      </c>
      <c r="C245" s="1" t="s">
        <v>9</v>
      </c>
      <c r="D245" s="2" t="s">
        <v>140</v>
      </c>
      <c r="E245" s="3">
        <v>12.875</v>
      </c>
      <c r="F245" s="3" t="s">
        <v>348</v>
      </c>
      <c r="G245" s="6">
        <v>6</v>
      </c>
      <c r="H245" s="13">
        <f t="shared" si="6"/>
        <v>23.175000000000001</v>
      </c>
      <c r="I245" s="13">
        <f t="shared" si="7"/>
        <v>77.25</v>
      </c>
    </row>
    <row r="246" spans="1:9" x14ac:dyDescent="0.25">
      <c r="A246" s="5">
        <v>243</v>
      </c>
      <c r="B246" s="1" t="s">
        <v>136</v>
      </c>
      <c r="C246" s="1" t="s">
        <v>9</v>
      </c>
      <c r="D246" s="2" t="s">
        <v>142</v>
      </c>
      <c r="E246" s="3">
        <v>266.14800000000002</v>
      </c>
      <c r="F246" s="3" t="s">
        <v>349</v>
      </c>
      <c r="G246" s="6">
        <v>6</v>
      </c>
      <c r="H246" s="13">
        <f t="shared" si="6"/>
        <v>479.06640000000004</v>
      </c>
      <c r="I246" s="13">
        <f t="shared" si="7"/>
        <v>1596.8880000000001</v>
      </c>
    </row>
    <row r="247" spans="1:9" x14ac:dyDescent="0.25">
      <c r="A247" s="5">
        <v>244</v>
      </c>
      <c r="B247" s="1" t="s">
        <v>136</v>
      </c>
      <c r="C247" s="1" t="s">
        <v>9</v>
      </c>
      <c r="D247" s="2" t="s">
        <v>122</v>
      </c>
      <c r="E247" s="3">
        <v>21.285</v>
      </c>
      <c r="F247" s="3" t="s">
        <v>350</v>
      </c>
      <c r="G247" s="6">
        <v>6</v>
      </c>
      <c r="H247" s="13">
        <f t="shared" si="6"/>
        <v>38.313000000000002</v>
      </c>
      <c r="I247" s="13">
        <f t="shared" si="7"/>
        <v>127.71000000000001</v>
      </c>
    </row>
    <row r="248" spans="1:9" x14ac:dyDescent="0.25">
      <c r="A248" s="5">
        <v>245</v>
      </c>
      <c r="B248" s="1" t="s">
        <v>136</v>
      </c>
      <c r="C248" s="1" t="s">
        <v>9</v>
      </c>
      <c r="D248" s="2" t="s">
        <v>143</v>
      </c>
      <c r="E248" s="3">
        <v>4.282</v>
      </c>
      <c r="F248" s="3" t="s">
        <v>351</v>
      </c>
      <c r="G248" s="6">
        <v>6</v>
      </c>
      <c r="H248" s="13">
        <f t="shared" si="6"/>
        <v>7.7075999999999993</v>
      </c>
      <c r="I248" s="13">
        <f t="shared" si="7"/>
        <v>25.692</v>
      </c>
    </row>
    <row r="249" spans="1:9" x14ac:dyDescent="0.25">
      <c r="A249" s="5">
        <v>246</v>
      </c>
      <c r="B249" s="1" t="s">
        <v>136</v>
      </c>
      <c r="C249" s="1" t="s">
        <v>9</v>
      </c>
      <c r="D249" s="2" t="s">
        <v>144</v>
      </c>
      <c r="E249" s="3">
        <v>28.059000000000001</v>
      </c>
      <c r="F249" s="3" t="s">
        <v>352</v>
      </c>
      <c r="G249" s="6">
        <v>6</v>
      </c>
      <c r="H249" s="13">
        <f t="shared" si="6"/>
        <v>50.5062</v>
      </c>
      <c r="I249" s="13">
        <f t="shared" si="7"/>
        <v>168.35400000000001</v>
      </c>
    </row>
    <row r="250" spans="1:9" x14ac:dyDescent="0.25">
      <c r="A250" s="5">
        <v>247</v>
      </c>
      <c r="B250" s="1" t="s">
        <v>136</v>
      </c>
      <c r="C250" s="1" t="s">
        <v>9</v>
      </c>
      <c r="D250" s="2" t="s">
        <v>145</v>
      </c>
      <c r="E250" s="3">
        <v>46.334000000000003</v>
      </c>
      <c r="F250" s="3" t="s">
        <v>353</v>
      </c>
      <c r="G250" s="6">
        <v>6</v>
      </c>
      <c r="H250" s="13">
        <f t="shared" si="6"/>
        <v>83.401200000000003</v>
      </c>
      <c r="I250" s="13">
        <f t="shared" si="7"/>
        <v>278.00400000000002</v>
      </c>
    </row>
    <row r="251" spans="1:9" x14ac:dyDescent="0.25">
      <c r="A251" s="5">
        <v>248</v>
      </c>
      <c r="B251" s="1" t="s">
        <v>136</v>
      </c>
      <c r="C251" s="1" t="s">
        <v>9</v>
      </c>
      <c r="D251" s="2" t="s">
        <v>315</v>
      </c>
      <c r="E251" s="3">
        <v>31.283000000000001</v>
      </c>
      <c r="F251" s="3" t="s">
        <v>354</v>
      </c>
      <c r="G251" s="6">
        <v>6</v>
      </c>
      <c r="H251" s="13">
        <f t="shared" si="6"/>
        <v>56.309400000000004</v>
      </c>
      <c r="I251" s="13">
        <f t="shared" si="7"/>
        <v>187.69800000000001</v>
      </c>
    </row>
    <row r="252" spans="1:9" x14ac:dyDescent="0.25">
      <c r="A252" s="5">
        <v>249</v>
      </c>
      <c r="B252" s="1" t="s">
        <v>136</v>
      </c>
      <c r="C252" s="1" t="s">
        <v>9</v>
      </c>
      <c r="D252" s="2" t="s">
        <v>146</v>
      </c>
      <c r="E252" s="3">
        <v>31.98</v>
      </c>
      <c r="F252" s="3">
        <v>16.98</v>
      </c>
      <c r="G252" s="6">
        <v>6</v>
      </c>
      <c r="H252" s="13">
        <f t="shared" si="6"/>
        <v>30.563999999999997</v>
      </c>
      <c r="I252" s="13">
        <f t="shared" si="7"/>
        <v>101.88</v>
      </c>
    </row>
    <row r="253" spans="1:9" x14ac:dyDescent="0.25">
      <c r="A253" s="5">
        <v>250</v>
      </c>
      <c r="B253" s="1" t="s">
        <v>136</v>
      </c>
      <c r="C253" s="1" t="s">
        <v>9</v>
      </c>
      <c r="D253" s="2" t="s">
        <v>316</v>
      </c>
      <c r="E253" s="3">
        <v>1.7000000000000001E-2</v>
      </c>
      <c r="F253" s="3">
        <v>1.7000000000000001E-2</v>
      </c>
      <c r="G253" s="6">
        <v>6</v>
      </c>
      <c r="H253" s="13">
        <f t="shared" si="6"/>
        <v>3.0600000000000002E-2</v>
      </c>
      <c r="I253" s="13">
        <f t="shared" si="7"/>
        <v>0.10200000000000001</v>
      </c>
    </row>
    <row r="254" spans="1:9" x14ac:dyDescent="0.25">
      <c r="A254" s="5">
        <v>251</v>
      </c>
      <c r="B254" s="1" t="s">
        <v>136</v>
      </c>
      <c r="C254" s="1" t="s">
        <v>9</v>
      </c>
      <c r="D254" s="2" t="s">
        <v>147</v>
      </c>
      <c r="E254" s="3">
        <v>36.225000000000001</v>
      </c>
      <c r="F254" s="3">
        <v>24.225000000000001</v>
      </c>
      <c r="G254" s="6">
        <v>6</v>
      </c>
      <c r="H254" s="13">
        <f t="shared" si="6"/>
        <v>43.605000000000004</v>
      </c>
      <c r="I254" s="13">
        <f t="shared" si="7"/>
        <v>145.35000000000002</v>
      </c>
    </row>
    <row r="255" spans="1:9" x14ac:dyDescent="0.25">
      <c r="A255" s="5">
        <v>252</v>
      </c>
      <c r="B255" s="1" t="s">
        <v>136</v>
      </c>
      <c r="C255" s="1" t="s">
        <v>9</v>
      </c>
      <c r="D255" s="2" t="s">
        <v>317</v>
      </c>
      <c r="E255" s="3">
        <v>1.123</v>
      </c>
      <c r="F255" s="3" t="s">
        <v>355</v>
      </c>
      <c r="G255" s="6">
        <v>6</v>
      </c>
      <c r="H255" s="13">
        <f t="shared" si="6"/>
        <v>2.0213999999999999</v>
      </c>
      <c r="I255" s="13">
        <f t="shared" si="7"/>
        <v>6.7379999999999995</v>
      </c>
    </row>
    <row r="256" spans="1:9" x14ac:dyDescent="0.25">
      <c r="A256" s="5">
        <v>253</v>
      </c>
      <c r="B256" s="1" t="s">
        <v>136</v>
      </c>
      <c r="C256" s="1" t="s">
        <v>9</v>
      </c>
      <c r="D256" s="2" t="s">
        <v>318</v>
      </c>
      <c r="E256" s="3">
        <v>2.048</v>
      </c>
      <c r="F256" s="3" t="s">
        <v>356</v>
      </c>
      <c r="G256" s="6">
        <v>6</v>
      </c>
      <c r="H256" s="13">
        <f t="shared" si="6"/>
        <v>3.6863999999999999</v>
      </c>
      <c r="I256" s="13">
        <f t="shared" si="7"/>
        <v>12.288</v>
      </c>
    </row>
    <row r="257" spans="1:9" x14ac:dyDescent="0.25">
      <c r="A257" s="5">
        <v>254</v>
      </c>
      <c r="B257" s="1" t="s">
        <v>136</v>
      </c>
      <c r="C257" s="1" t="s">
        <v>9</v>
      </c>
      <c r="D257" s="2" t="s">
        <v>148</v>
      </c>
      <c r="E257" s="3">
        <v>8.8740000000000006</v>
      </c>
      <c r="F257" s="3" t="s">
        <v>357</v>
      </c>
      <c r="G257" s="6">
        <v>6</v>
      </c>
      <c r="H257" s="13">
        <f t="shared" ref="H257:H320" si="8">I257*30%</f>
        <v>15.973199999999999</v>
      </c>
      <c r="I257" s="13">
        <f t="shared" ref="I257:I320" si="9">F257*G257</f>
        <v>53.244</v>
      </c>
    </row>
    <row r="258" spans="1:9" x14ac:dyDescent="0.25">
      <c r="A258" s="5">
        <v>255</v>
      </c>
      <c r="B258" s="1" t="s">
        <v>136</v>
      </c>
      <c r="C258" s="1" t="s">
        <v>9</v>
      </c>
      <c r="D258" s="2" t="s">
        <v>319</v>
      </c>
      <c r="E258" s="3">
        <v>0.23599999999999999</v>
      </c>
      <c r="F258" s="3" t="s">
        <v>358</v>
      </c>
      <c r="G258" s="6">
        <v>6</v>
      </c>
      <c r="H258" s="13">
        <f t="shared" si="8"/>
        <v>0.42479999999999996</v>
      </c>
      <c r="I258" s="13">
        <f t="shared" si="9"/>
        <v>1.4159999999999999</v>
      </c>
    </row>
    <row r="259" spans="1:9" x14ac:dyDescent="0.25">
      <c r="A259" s="5">
        <v>256</v>
      </c>
      <c r="B259" s="1" t="s">
        <v>136</v>
      </c>
      <c r="C259" s="1" t="s">
        <v>9</v>
      </c>
      <c r="D259" s="2" t="s">
        <v>320</v>
      </c>
      <c r="E259" s="3">
        <v>0.50600000000000001</v>
      </c>
      <c r="F259" s="3" t="s">
        <v>359</v>
      </c>
      <c r="G259" s="6">
        <v>6</v>
      </c>
      <c r="H259" s="13">
        <f t="shared" si="8"/>
        <v>0.91079999999999994</v>
      </c>
      <c r="I259" s="13">
        <f t="shared" si="9"/>
        <v>3.036</v>
      </c>
    </row>
    <row r="260" spans="1:9" x14ac:dyDescent="0.25">
      <c r="A260" s="5">
        <v>257</v>
      </c>
      <c r="B260" s="1" t="s">
        <v>136</v>
      </c>
      <c r="C260" s="1" t="s">
        <v>9</v>
      </c>
      <c r="D260" s="2" t="s">
        <v>321</v>
      </c>
      <c r="E260" s="3">
        <v>0.42799999999999999</v>
      </c>
      <c r="F260" s="3" t="s">
        <v>360</v>
      </c>
      <c r="G260" s="6">
        <v>6</v>
      </c>
      <c r="H260" s="13">
        <f t="shared" si="8"/>
        <v>0.77039999999999997</v>
      </c>
      <c r="I260" s="13">
        <f t="shared" si="9"/>
        <v>2.5680000000000001</v>
      </c>
    </row>
    <row r="261" spans="1:9" x14ac:dyDescent="0.25">
      <c r="A261" s="5">
        <v>258</v>
      </c>
      <c r="B261" s="1" t="s">
        <v>136</v>
      </c>
      <c r="C261" s="1" t="s">
        <v>9</v>
      </c>
      <c r="D261" s="2" t="s">
        <v>322</v>
      </c>
      <c r="E261" s="3">
        <v>0.18099999999999999</v>
      </c>
      <c r="F261" s="3" t="s">
        <v>361</v>
      </c>
      <c r="G261" s="6">
        <v>6</v>
      </c>
      <c r="H261" s="13">
        <f t="shared" si="8"/>
        <v>0.32579999999999992</v>
      </c>
      <c r="I261" s="13">
        <f t="shared" si="9"/>
        <v>1.0859999999999999</v>
      </c>
    </row>
    <row r="262" spans="1:9" x14ac:dyDescent="0.25">
      <c r="A262" s="5">
        <v>259</v>
      </c>
      <c r="B262" s="1" t="s">
        <v>136</v>
      </c>
      <c r="C262" s="1" t="s">
        <v>9</v>
      </c>
      <c r="D262" s="2" t="s">
        <v>72</v>
      </c>
      <c r="E262" s="3">
        <v>57</v>
      </c>
      <c r="F262" s="3" t="s">
        <v>362</v>
      </c>
      <c r="G262" s="6">
        <v>6</v>
      </c>
      <c r="H262" s="13">
        <f t="shared" si="8"/>
        <v>102.6</v>
      </c>
      <c r="I262" s="13">
        <f t="shared" si="9"/>
        <v>342</v>
      </c>
    </row>
    <row r="263" spans="1:9" x14ac:dyDescent="0.25">
      <c r="A263" s="5">
        <v>260</v>
      </c>
      <c r="B263" s="1" t="s">
        <v>136</v>
      </c>
      <c r="C263" s="1" t="s">
        <v>9</v>
      </c>
      <c r="D263" s="2" t="s">
        <v>18</v>
      </c>
      <c r="E263" s="3">
        <v>166.393</v>
      </c>
      <c r="F263" s="3" t="s">
        <v>363</v>
      </c>
      <c r="G263" s="6">
        <v>6</v>
      </c>
      <c r="H263" s="13">
        <f t="shared" si="8"/>
        <v>299.50739999999996</v>
      </c>
      <c r="I263" s="13">
        <f t="shared" si="9"/>
        <v>998.35799999999995</v>
      </c>
    </row>
    <row r="264" spans="1:9" x14ac:dyDescent="0.25">
      <c r="A264" s="5">
        <v>261</v>
      </c>
      <c r="B264" s="1" t="s">
        <v>136</v>
      </c>
      <c r="C264" s="1" t="s">
        <v>9</v>
      </c>
      <c r="D264" s="2" t="s">
        <v>108</v>
      </c>
      <c r="E264" s="3">
        <v>10.039999999999999</v>
      </c>
      <c r="F264" s="3" t="s">
        <v>364</v>
      </c>
      <c r="G264" s="6">
        <v>6</v>
      </c>
      <c r="H264" s="13">
        <f t="shared" si="8"/>
        <v>18.071999999999999</v>
      </c>
      <c r="I264" s="13">
        <f t="shared" si="9"/>
        <v>60.239999999999995</v>
      </c>
    </row>
    <row r="265" spans="1:9" x14ac:dyDescent="0.25">
      <c r="A265" s="5">
        <v>262</v>
      </c>
      <c r="B265" s="1" t="s">
        <v>149</v>
      </c>
      <c r="C265" s="1" t="s">
        <v>9</v>
      </c>
      <c r="D265" s="2" t="s">
        <v>31</v>
      </c>
      <c r="E265" s="3">
        <v>76.62</v>
      </c>
      <c r="F265" s="3">
        <v>76.62</v>
      </c>
      <c r="G265" s="6">
        <v>6</v>
      </c>
      <c r="H265" s="13">
        <f t="shared" si="8"/>
        <v>137.916</v>
      </c>
      <c r="I265" s="13">
        <f t="shared" si="9"/>
        <v>459.72</v>
      </c>
    </row>
    <row r="266" spans="1:9" x14ac:dyDescent="0.25">
      <c r="A266" s="5">
        <v>263</v>
      </c>
      <c r="B266" s="1" t="s">
        <v>149</v>
      </c>
      <c r="C266" s="1" t="s">
        <v>9</v>
      </c>
      <c r="D266" s="2" t="s">
        <v>32</v>
      </c>
      <c r="E266" s="3">
        <v>63.408999999999999</v>
      </c>
      <c r="F266" s="3">
        <v>63.408999999999999</v>
      </c>
      <c r="G266" s="6">
        <v>6</v>
      </c>
      <c r="H266" s="13">
        <f t="shared" si="8"/>
        <v>114.1362</v>
      </c>
      <c r="I266" s="13">
        <f t="shared" si="9"/>
        <v>380.45400000000001</v>
      </c>
    </row>
    <row r="267" spans="1:9" x14ac:dyDescent="0.25">
      <c r="A267" s="5">
        <v>264</v>
      </c>
      <c r="B267" s="1" t="s">
        <v>149</v>
      </c>
      <c r="C267" s="1" t="s">
        <v>9</v>
      </c>
      <c r="D267" s="2" t="s">
        <v>29</v>
      </c>
      <c r="E267" s="3">
        <v>70.564999999999998</v>
      </c>
      <c r="F267" s="3">
        <v>70.564999999999998</v>
      </c>
      <c r="G267" s="6">
        <v>6</v>
      </c>
      <c r="H267" s="13">
        <f t="shared" si="8"/>
        <v>127.017</v>
      </c>
      <c r="I267" s="13">
        <f t="shared" si="9"/>
        <v>423.39</v>
      </c>
    </row>
    <row r="268" spans="1:9" x14ac:dyDescent="0.25">
      <c r="A268" s="5">
        <v>265</v>
      </c>
      <c r="B268" s="1" t="s">
        <v>149</v>
      </c>
      <c r="C268" s="1" t="s">
        <v>9</v>
      </c>
      <c r="D268" s="2" t="s">
        <v>24</v>
      </c>
      <c r="E268" s="3">
        <v>140.15700000000001</v>
      </c>
      <c r="F268" s="3">
        <v>140.15700000000001</v>
      </c>
      <c r="G268" s="6">
        <v>6</v>
      </c>
      <c r="H268" s="13">
        <f t="shared" si="8"/>
        <v>252.2826</v>
      </c>
      <c r="I268" s="13">
        <f t="shared" si="9"/>
        <v>840.94200000000001</v>
      </c>
    </row>
    <row r="269" spans="1:9" x14ac:dyDescent="0.25">
      <c r="A269" s="5">
        <v>266</v>
      </c>
      <c r="B269" s="1" t="s">
        <v>149</v>
      </c>
      <c r="C269" s="1" t="s">
        <v>9</v>
      </c>
      <c r="D269" s="2" t="s">
        <v>12</v>
      </c>
      <c r="E269" s="3">
        <v>48.970999999999997</v>
      </c>
      <c r="F269" s="3">
        <v>48.970999999999997</v>
      </c>
      <c r="G269" s="6">
        <v>6</v>
      </c>
      <c r="H269" s="13">
        <f t="shared" si="8"/>
        <v>88.147799999999989</v>
      </c>
      <c r="I269" s="13">
        <f t="shared" si="9"/>
        <v>293.82599999999996</v>
      </c>
    </row>
    <row r="270" spans="1:9" x14ac:dyDescent="0.25">
      <c r="A270" s="5">
        <v>267</v>
      </c>
      <c r="B270" s="1" t="s">
        <v>149</v>
      </c>
      <c r="C270" s="1" t="s">
        <v>9</v>
      </c>
      <c r="D270" s="2" t="s">
        <v>22</v>
      </c>
      <c r="E270" s="3">
        <v>127.732</v>
      </c>
      <c r="F270" s="3">
        <v>127.732</v>
      </c>
      <c r="G270" s="6">
        <v>6</v>
      </c>
      <c r="H270" s="13">
        <f t="shared" si="8"/>
        <v>229.91760000000002</v>
      </c>
      <c r="I270" s="13">
        <f t="shared" si="9"/>
        <v>766.39200000000005</v>
      </c>
    </row>
    <row r="271" spans="1:9" x14ac:dyDescent="0.25">
      <c r="A271" s="5">
        <v>268</v>
      </c>
      <c r="B271" s="1" t="s">
        <v>149</v>
      </c>
      <c r="C271" s="1" t="s">
        <v>9</v>
      </c>
      <c r="D271" s="2" t="s">
        <v>23</v>
      </c>
      <c r="E271" s="3">
        <v>39.628</v>
      </c>
      <c r="F271" s="3">
        <v>39.628</v>
      </c>
      <c r="G271" s="6">
        <v>6</v>
      </c>
      <c r="H271" s="13">
        <f t="shared" si="8"/>
        <v>71.330399999999997</v>
      </c>
      <c r="I271" s="13">
        <f t="shared" si="9"/>
        <v>237.768</v>
      </c>
    </row>
    <row r="272" spans="1:9" x14ac:dyDescent="0.25">
      <c r="A272" s="5">
        <v>269</v>
      </c>
      <c r="B272" s="1" t="s">
        <v>149</v>
      </c>
      <c r="C272" s="1" t="s">
        <v>9</v>
      </c>
      <c r="D272" s="2" t="s">
        <v>88</v>
      </c>
      <c r="E272" s="3">
        <v>4.3949999999999996</v>
      </c>
      <c r="F272" s="3">
        <v>4.3949999999999996</v>
      </c>
      <c r="G272" s="6">
        <v>6</v>
      </c>
      <c r="H272" s="13">
        <f t="shared" si="8"/>
        <v>7.9109999999999987</v>
      </c>
      <c r="I272" s="13">
        <f t="shared" si="9"/>
        <v>26.369999999999997</v>
      </c>
    </row>
    <row r="273" spans="1:9" x14ac:dyDescent="0.25">
      <c r="A273" s="5">
        <v>270</v>
      </c>
      <c r="B273" s="1" t="s">
        <v>149</v>
      </c>
      <c r="C273" s="1" t="s">
        <v>9</v>
      </c>
      <c r="D273" s="2" t="s">
        <v>25</v>
      </c>
      <c r="E273" s="3">
        <v>3.492</v>
      </c>
      <c r="F273" s="3">
        <v>3.492</v>
      </c>
      <c r="G273" s="6">
        <v>6</v>
      </c>
      <c r="H273" s="13">
        <f t="shared" si="8"/>
        <v>6.2855999999999996</v>
      </c>
      <c r="I273" s="13">
        <f t="shared" si="9"/>
        <v>20.951999999999998</v>
      </c>
    </row>
    <row r="274" spans="1:9" x14ac:dyDescent="0.25">
      <c r="A274" s="5">
        <v>271</v>
      </c>
      <c r="B274" s="1" t="s">
        <v>149</v>
      </c>
      <c r="C274" s="1" t="s">
        <v>9</v>
      </c>
      <c r="D274" s="2" t="s">
        <v>89</v>
      </c>
      <c r="E274" s="3">
        <v>33.997999999999998</v>
      </c>
      <c r="F274" s="3">
        <v>33.997999999999998</v>
      </c>
      <c r="G274" s="6">
        <v>6</v>
      </c>
      <c r="H274" s="13">
        <f t="shared" si="8"/>
        <v>61.196399999999997</v>
      </c>
      <c r="I274" s="13">
        <f t="shared" si="9"/>
        <v>203.988</v>
      </c>
    </row>
    <row r="275" spans="1:9" x14ac:dyDescent="0.25">
      <c r="A275" s="5">
        <v>272</v>
      </c>
      <c r="B275" s="1" t="s">
        <v>149</v>
      </c>
      <c r="C275" s="1" t="s">
        <v>9</v>
      </c>
      <c r="D275" s="2" t="s">
        <v>90</v>
      </c>
      <c r="E275" s="3">
        <v>119.117</v>
      </c>
      <c r="F275" s="3">
        <v>22.087</v>
      </c>
      <c r="G275" s="6">
        <v>6</v>
      </c>
      <c r="H275" s="13">
        <f t="shared" si="8"/>
        <v>39.756599999999999</v>
      </c>
      <c r="I275" s="13">
        <f t="shared" si="9"/>
        <v>132.52199999999999</v>
      </c>
    </row>
    <row r="276" spans="1:9" x14ac:dyDescent="0.25">
      <c r="A276" s="5">
        <v>273</v>
      </c>
      <c r="B276" s="1" t="s">
        <v>149</v>
      </c>
      <c r="C276" s="1" t="s">
        <v>9</v>
      </c>
      <c r="D276" s="2" t="s">
        <v>107</v>
      </c>
      <c r="E276" s="3">
        <v>6.1120000000000001</v>
      </c>
      <c r="F276" s="3">
        <v>6.1120000000000001</v>
      </c>
      <c r="G276" s="6">
        <v>6</v>
      </c>
      <c r="H276" s="13">
        <f t="shared" si="8"/>
        <v>11.001599999999998</v>
      </c>
      <c r="I276" s="13">
        <f t="shared" si="9"/>
        <v>36.671999999999997</v>
      </c>
    </row>
    <row r="277" spans="1:9" x14ac:dyDescent="0.25">
      <c r="A277" s="5">
        <v>274</v>
      </c>
      <c r="B277" s="1" t="s">
        <v>149</v>
      </c>
      <c r="C277" s="1" t="s">
        <v>9</v>
      </c>
      <c r="D277" s="2" t="s">
        <v>137</v>
      </c>
      <c r="E277" s="3">
        <v>135.16</v>
      </c>
      <c r="F277" s="3">
        <v>135.16</v>
      </c>
      <c r="G277" s="6">
        <v>6</v>
      </c>
      <c r="H277" s="13">
        <f t="shared" si="8"/>
        <v>243.28800000000001</v>
      </c>
      <c r="I277" s="13">
        <f t="shared" si="9"/>
        <v>810.96</v>
      </c>
    </row>
    <row r="278" spans="1:9" x14ac:dyDescent="0.25">
      <c r="A278" s="5">
        <v>275</v>
      </c>
      <c r="B278" s="1" t="s">
        <v>149</v>
      </c>
      <c r="C278" s="1" t="s">
        <v>9</v>
      </c>
      <c r="D278" s="2" t="s">
        <v>27</v>
      </c>
      <c r="E278" s="3">
        <v>2.0419999999999998</v>
      </c>
      <c r="F278" s="3">
        <v>2.0419999999999998</v>
      </c>
      <c r="G278" s="6">
        <v>6</v>
      </c>
      <c r="H278" s="13">
        <f t="shared" si="8"/>
        <v>3.6755999999999993</v>
      </c>
      <c r="I278" s="13">
        <f t="shared" si="9"/>
        <v>12.251999999999999</v>
      </c>
    </row>
    <row r="279" spans="1:9" x14ac:dyDescent="0.25">
      <c r="A279" s="5">
        <v>276</v>
      </c>
      <c r="B279" s="1" t="s">
        <v>149</v>
      </c>
      <c r="C279" s="1" t="s">
        <v>9</v>
      </c>
      <c r="D279" s="2" t="s">
        <v>92</v>
      </c>
      <c r="E279" s="3">
        <v>105.35</v>
      </c>
      <c r="F279" s="3">
        <v>105.35</v>
      </c>
      <c r="G279" s="6">
        <v>6</v>
      </c>
      <c r="H279" s="13">
        <f t="shared" si="8"/>
        <v>189.62999999999997</v>
      </c>
      <c r="I279" s="13">
        <f t="shared" si="9"/>
        <v>632.09999999999991</v>
      </c>
    </row>
    <row r="280" spans="1:9" x14ac:dyDescent="0.25">
      <c r="A280" s="5">
        <v>277</v>
      </c>
      <c r="B280" s="1" t="s">
        <v>149</v>
      </c>
      <c r="C280" s="1" t="s">
        <v>9</v>
      </c>
      <c r="D280" s="2" t="s">
        <v>28</v>
      </c>
      <c r="E280" s="3">
        <v>3.7909999999999999</v>
      </c>
      <c r="F280" s="3">
        <v>3.7909999999999999</v>
      </c>
      <c r="G280" s="6">
        <v>6</v>
      </c>
      <c r="H280" s="13">
        <f t="shared" si="8"/>
        <v>6.8237999999999994</v>
      </c>
      <c r="I280" s="13">
        <f t="shared" si="9"/>
        <v>22.745999999999999</v>
      </c>
    </row>
    <row r="281" spans="1:9" x14ac:dyDescent="0.25">
      <c r="A281" s="5">
        <v>278</v>
      </c>
      <c r="B281" s="1" t="s">
        <v>149</v>
      </c>
      <c r="C281" s="1" t="s">
        <v>9</v>
      </c>
      <c r="D281" s="2" t="s">
        <v>93</v>
      </c>
      <c r="E281" s="3">
        <v>242.023</v>
      </c>
      <c r="F281" s="3">
        <v>215.85499999999999</v>
      </c>
      <c r="G281" s="6">
        <v>6</v>
      </c>
      <c r="H281" s="13">
        <f t="shared" si="8"/>
        <v>388.53899999999993</v>
      </c>
      <c r="I281" s="13">
        <f t="shared" si="9"/>
        <v>1295.1299999999999</v>
      </c>
    </row>
    <row r="282" spans="1:9" x14ac:dyDescent="0.25">
      <c r="A282" s="5">
        <v>279</v>
      </c>
      <c r="B282" s="1" t="s">
        <v>149</v>
      </c>
      <c r="C282" s="1" t="s">
        <v>9</v>
      </c>
      <c r="D282" s="2" t="s">
        <v>108</v>
      </c>
      <c r="E282" s="3">
        <v>28.855</v>
      </c>
      <c r="F282" s="3">
        <v>28.855</v>
      </c>
      <c r="G282" s="6">
        <v>6</v>
      </c>
      <c r="H282" s="13">
        <f t="shared" si="8"/>
        <v>51.939</v>
      </c>
      <c r="I282" s="13">
        <f t="shared" si="9"/>
        <v>173.13</v>
      </c>
    </row>
    <row r="283" spans="1:9" x14ac:dyDescent="0.25">
      <c r="A283" s="5">
        <v>280</v>
      </c>
      <c r="B283" s="1" t="s">
        <v>149</v>
      </c>
      <c r="C283" s="1" t="s">
        <v>9</v>
      </c>
      <c r="D283" s="2" t="s">
        <v>94</v>
      </c>
      <c r="E283" s="3">
        <v>9.4659999999999993</v>
      </c>
      <c r="F283" s="3">
        <v>9.4659999999999993</v>
      </c>
      <c r="G283" s="6">
        <v>6</v>
      </c>
      <c r="H283" s="13">
        <f t="shared" si="8"/>
        <v>17.038799999999998</v>
      </c>
      <c r="I283" s="13">
        <f t="shared" si="9"/>
        <v>56.795999999999992</v>
      </c>
    </row>
    <row r="284" spans="1:9" x14ac:dyDescent="0.25">
      <c r="A284" s="5">
        <v>281</v>
      </c>
      <c r="B284" s="1" t="s">
        <v>149</v>
      </c>
      <c r="C284" s="1" t="s">
        <v>9</v>
      </c>
      <c r="D284" s="2" t="s">
        <v>96</v>
      </c>
      <c r="E284" s="3">
        <v>64.108999999999995</v>
      </c>
      <c r="F284" s="3">
        <v>27.06</v>
      </c>
      <c r="G284" s="6">
        <v>6</v>
      </c>
      <c r="H284" s="13">
        <f t="shared" si="8"/>
        <v>48.707999999999991</v>
      </c>
      <c r="I284" s="13">
        <f t="shared" si="9"/>
        <v>162.35999999999999</v>
      </c>
    </row>
    <row r="285" spans="1:9" x14ac:dyDescent="0.25">
      <c r="A285" s="5">
        <v>282</v>
      </c>
      <c r="B285" s="1" t="s">
        <v>149</v>
      </c>
      <c r="C285" s="1" t="s">
        <v>9</v>
      </c>
      <c r="D285" s="2" t="s">
        <v>109</v>
      </c>
      <c r="E285" s="3">
        <v>32.198999999999998</v>
      </c>
      <c r="F285" s="3">
        <v>9.83</v>
      </c>
      <c r="G285" s="6">
        <v>6</v>
      </c>
      <c r="H285" s="13">
        <f t="shared" si="8"/>
        <v>17.693999999999999</v>
      </c>
      <c r="I285" s="13">
        <f t="shared" si="9"/>
        <v>58.980000000000004</v>
      </c>
    </row>
    <row r="286" spans="1:9" x14ac:dyDescent="0.25">
      <c r="A286" s="5">
        <v>283</v>
      </c>
      <c r="B286" s="1" t="s">
        <v>149</v>
      </c>
      <c r="C286" s="1" t="s">
        <v>9</v>
      </c>
      <c r="D286" s="2" t="s">
        <v>97</v>
      </c>
      <c r="E286" s="3">
        <v>1.9</v>
      </c>
      <c r="F286" s="3">
        <v>1.9</v>
      </c>
      <c r="G286" s="6">
        <v>6</v>
      </c>
      <c r="H286" s="13">
        <f t="shared" si="8"/>
        <v>3.4199999999999995</v>
      </c>
      <c r="I286" s="13">
        <f t="shared" si="9"/>
        <v>11.399999999999999</v>
      </c>
    </row>
    <row r="287" spans="1:9" x14ac:dyDescent="0.25">
      <c r="A287" s="5">
        <v>284</v>
      </c>
      <c r="B287" s="1" t="s">
        <v>149</v>
      </c>
      <c r="C287" s="1" t="s">
        <v>9</v>
      </c>
      <c r="D287" s="2" t="s">
        <v>98</v>
      </c>
      <c r="E287" s="3">
        <v>6.2649999999999997</v>
      </c>
      <c r="F287" s="3">
        <v>6.2549999999999999</v>
      </c>
      <c r="G287" s="6">
        <v>6</v>
      </c>
      <c r="H287" s="13">
        <f t="shared" si="8"/>
        <v>11.259</v>
      </c>
      <c r="I287" s="13">
        <f t="shared" si="9"/>
        <v>37.53</v>
      </c>
    </row>
    <row r="288" spans="1:9" x14ac:dyDescent="0.25">
      <c r="A288" s="5">
        <v>285</v>
      </c>
      <c r="B288" s="1" t="s">
        <v>149</v>
      </c>
      <c r="C288" s="1" t="s">
        <v>9</v>
      </c>
      <c r="D288" s="2" t="s">
        <v>132</v>
      </c>
      <c r="E288" s="3">
        <v>23.279</v>
      </c>
      <c r="F288" s="3">
        <v>23.279</v>
      </c>
      <c r="G288" s="6">
        <v>6</v>
      </c>
      <c r="H288" s="13">
        <f t="shared" si="8"/>
        <v>41.902200000000001</v>
      </c>
      <c r="I288" s="13">
        <f t="shared" si="9"/>
        <v>139.67400000000001</v>
      </c>
    </row>
    <row r="289" spans="1:9" x14ac:dyDescent="0.25">
      <c r="A289" s="5">
        <v>286</v>
      </c>
      <c r="B289" s="1" t="s">
        <v>149</v>
      </c>
      <c r="C289" s="1" t="s">
        <v>9</v>
      </c>
      <c r="D289" s="2" t="s">
        <v>33</v>
      </c>
      <c r="E289" s="3">
        <v>14.042999999999999</v>
      </c>
      <c r="F289" s="3">
        <v>14.042999999999999</v>
      </c>
      <c r="G289" s="6">
        <v>6</v>
      </c>
      <c r="H289" s="13">
        <f t="shared" si="8"/>
        <v>25.277399999999997</v>
      </c>
      <c r="I289" s="13">
        <f t="shared" si="9"/>
        <v>84.257999999999996</v>
      </c>
    </row>
    <row r="290" spans="1:9" x14ac:dyDescent="0.25">
      <c r="A290" s="5">
        <v>287</v>
      </c>
      <c r="B290" s="1" t="s">
        <v>149</v>
      </c>
      <c r="C290" s="1" t="s">
        <v>9</v>
      </c>
      <c r="D290" s="2" t="s">
        <v>117</v>
      </c>
      <c r="E290" s="3">
        <v>5.8239999999999998</v>
      </c>
      <c r="F290" s="3">
        <v>5.8239999999999998</v>
      </c>
      <c r="G290" s="6">
        <v>6</v>
      </c>
      <c r="H290" s="13">
        <f t="shared" si="8"/>
        <v>10.4832</v>
      </c>
      <c r="I290" s="13">
        <f t="shared" si="9"/>
        <v>34.944000000000003</v>
      </c>
    </row>
    <row r="291" spans="1:9" x14ac:dyDescent="0.25">
      <c r="A291" s="5">
        <v>288</v>
      </c>
      <c r="B291" s="1" t="s">
        <v>149</v>
      </c>
      <c r="C291" s="1" t="s">
        <v>9</v>
      </c>
      <c r="D291" s="2" t="s">
        <v>138</v>
      </c>
      <c r="E291" s="3">
        <v>147.96700000000001</v>
      </c>
      <c r="F291" s="3">
        <v>147.96700000000001</v>
      </c>
      <c r="G291" s="6">
        <v>6</v>
      </c>
      <c r="H291" s="13">
        <f t="shared" si="8"/>
        <v>266.34060000000005</v>
      </c>
      <c r="I291" s="13">
        <f t="shared" si="9"/>
        <v>887.80200000000013</v>
      </c>
    </row>
    <row r="292" spans="1:9" x14ac:dyDescent="0.25">
      <c r="A292" s="5">
        <v>289</v>
      </c>
      <c r="B292" s="1" t="s">
        <v>149</v>
      </c>
      <c r="C292" s="1" t="s">
        <v>9</v>
      </c>
      <c r="D292" s="2" t="s">
        <v>150</v>
      </c>
      <c r="E292" s="3">
        <v>34.972999999999999</v>
      </c>
      <c r="F292" s="3">
        <v>34.972999999999999</v>
      </c>
      <c r="G292" s="6">
        <v>6</v>
      </c>
      <c r="H292" s="13">
        <f t="shared" si="8"/>
        <v>62.951399999999992</v>
      </c>
      <c r="I292" s="13">
        <f t="shared" si="9"/>
        <v>209.83799999999999</v>
      </c>
    </row>
    <row r="293" spans="1:9" x14ac:dyDescent="0.25">
      <c r="A293" s="5">
        <v>290</v>
      </c>
      <c r="B293" s="1" t="s">
        <v>149</v>
      </c>
      <c r="C293" s="1" t="s">
        <v>9</v>
      </c>
      <c r="D293" s="2" t="s">
        <v>151</v>
      </c>
      <c r="E293" s="3">
        <v>13.962999999999999</v>
      </c>
      <c r="F293" s="3">
        <v>13.962999999999999</v>
      </c>
      <c r="G293" s="6">
        <v>6</v>
      </c>
      <c r="H293" s="13">
        <f t="shared" si="8"/>
        <v>25.133399999999998</v>
      </c>
      <c r="I293" s="13">
        <f t="shared" si="9"/>
        <v>83.777999999999992</v>
      </c>
    </row>
    <row r="294" spans="1:9" x14ac:dyDescent="0.25">
      <c r="A294" s="5">
        <v>291</v>
      </c>
      <c r="B294" s="1" t="s">
        <v>149</v>
      </c>
      <c r="C294" s="1" t="s">
        <v>9</v>
      </c>
      <c r="D294" s="2" t="s">
        <v>152</v>
      </c>
      <c r="E294" s="3">
        <v>9.5549999999999997</v>
      </c>
      <c r="F294" s="3">
        <v>9.5549999999999997</v>
      </c>
      <c r="G294" s="6">
        <v>6</v>
      </c>
      <c r="H294" s="13">
        <f t="shared" si="8"/>
        <v>17.198999999999998</v>
      </c>
      <c r="I294" s="13">
        <f t="shared" si="9"/>
        <v>57.33</v>
      </c>
    </row>
    <row r="295" spans="1:9" x14ac:dyDescent="0.25">
      <c r="A295" s="5">
        <v>292</v>
      </c>
      <c r="B295" s="1" t="s">
        <v>149</v>
      </c>
      <c r="C295" s="1" t="s">
        <v>9</v>
      </c>
      <c r="D295" s="2" t="s">
        <v>139</v>
      </c>
      <c r="E295" s="3">
        <v>9.9529999999999994</v>
      </c>
      <c r="F295" s="3">
        <v>9.9529999999999994</v>
      </c>
      <c r="G295" s="6">
        <v>6</v>
      </c>
      <c r="H295" s="13">
        <f t="shared" si="8"/>
        <v>17.915399999999998</v>
      </c>
      <c r="I295" s="13">
        <f t="shared" si="9"/>
        <v>59.717999999999996</v>
      </c>
    </row>
    <row r="296" spans="1:9" x14ac:dyDescent="0.25">
      <c r="A296" s="5">
        <v>293</v>
      </c>
      <c r="B296" s="1" t="s">
        <v>149</v>
      </c>
      <c r="C296" s="1" t="s">
        <v>9</v>
      </c>
      <c r="D296" s="2" t="s">
        <v>141</v>
      </c>
      <c r="E296" s="3">
        <v>17.809000000000001</v>
      </c>
      <c r="F296" s="3">
        <v>17.809000000000001</v>
      </c>
      <c r="G296" s="6">
        <v>6</v>
      </c>
      <c r="H296" s="13">
        <f t="shared" si="8"/>
        <v>32.056200000000004</v>
      </c>
      <c r="I296" s="13">
        <f t="shared" si="9"/>
        <v>106.85400000000001</v>
      </c>
    </row>
    <row r="297" spans="1:9" x14ac:dyDescent="0.25">
      <c r="A297" s="5">
        <v>294</v>
      </c>
      <c r="B297" s="1" t="s">
        <v>149</v>
      </c>
      <c r="C297" s="1" t="s">
        <v>9</v>
      </c>
      <c r="D297" s="2" t="s">
        <v>15</v>
      </c>
      <c r="E297" s="3">
        <v>2.8820000000000001</v>
      </c>
      <c r="F297" s="3">
        <v>2.8820000000000001</v>
      </c>
      <c r="G297" s="6">
        <v>6</v>
      </c>
      <c r="H297" s="13">
        <f t="shared" si="8"/>
        <v>5.1876000000000007</v>
      </c>
      <c r="I297" s="13">
        <f t="shared" si="9"/>
        <v>17.292000000000002</v>
      </c>
    </row>
    <row r="298" spans="1:9" x14ac:dyDescent="0.25">
      <c r="A298" s="5">
        <v>295</v>
      </c>
      <c r="B298" s="1" t="s">
        <v>149</v>
      </c>
      <c r="C298" s="1" t="s">
        <v>9</v>
      </c>
      <c r="D298" s="2" t="s">
        <v>154</v>
      </c>
      <c r="E298" s="3">
        <v>2.8620000000000001</v>
      </c>
      <c r="F298" s="3">
        <v>2.8620000000000001</v>
      </c>
      <c r="G298" s="6">
        <v>6</v>
      </c>
      <c r="H298" s="13">
        <f t="shared" si="8"/>
        <v>5.1516000000000002</v>
      </c>
      <c r="I298" s="13">
        <f t="shared" si="9"/>
        <v>17.172000000000001</v>
      </c>
    </row>
    <row r="299" spans="1:9" x14ac:dyDescent="0.25">
      <c r="A299" s="5">
        <v>296</v>
      </c>
      <c r="B299" s="1" t="s">
        <v>149</v>
      </c>
      <c r="C299" s="1" t="s">
        <v>9</v>
      </c>
      <c r="D299" s="2" t="s">
        <v>156</v>
      </c>
      <c r="E299" s="3">
        <v>6.95</v>
      </c>
      <c r="F299" s="3">
        <v>6.95</v>
      </c>
      <c r="G299" s="6">
        <v>6</v>
      </c>
      <c r="H299" s="13">
        <f t="shared" si="8"/>
        <v>12.51</v>
      </c>
      <c r="I299" s="13">
        <f t="shared" si="9"/>
        <v>41.7</v>
      </c>
    </row>
    <row r="300" spans="1:9" x14ac:dyDescent="0.25">
      <c r="A300" s="5">
        <v>297</v>
      </c>
      <c r="B300" s="1" t="s">
        <v>149</v>
      </c>
      <c r="C300" s="1" t="s">
        <v>9</v>
      </c>
      <c r="D300" s="2" t="s">
        <v>157</v>
      </c>
      <c r="E300" s="3">
        <v>4.8140000000000001</v>
      </c>
      <c r="F300" s="3">
        <v>4.8140000000000001</v>
      </c>
      <c r="G300" s="6">
        <v>6</v>
      </c>
      <c r="H300" s="13">
        <f t="shared" si="8"/>
        <v>8.6652000000000005</v>
      </c>
      <c r="I300" s="13">
        <f t="shared" si="9"/>
        <v>28.884</v>
      </c>
    </row>
    <row r="301" spans="1:9" x14ac:dyDescent="0.25">
      <c r="A301" s="5">
        <v>298</v>
      </c>
      <c r="B301" s="1" t="s">
        <v>149</v>
      </c>
      <c r="C301" s="1" t="s">
        <v>9</v>
      </c>
      <c r="D301" s="2" t="s">
        <v>158</v>
      </c>
      <c r="E301" s="3">
        <v>4.82</v>
      </c>
      <c r="F301" s="3">
        <v>4.82</v>
      </c>
      <c r="G301" s="6">
        <v>6</v>
      </c>
      <c r="H301" s="13">
        <f t="shared" si="8"/>
        <v>8.6760000000000002</v>
      </c>
      <c r="I301" s="13">
        <f t="shared" si="9"/>
        <v>28.92</v>
      </c>
    </row>
    <row r="302" spans="1:9" x14ac:dyDescent="0.25">
      <c r="A302" s="5">
        <v>299</v>
      </c>
      <c r="B302" s="1" t="s">
        <v>149</v>
      </c>
      <c r="C302" s="1" t="s">
        <v>9</v>
      </c>
      <c r="D302" s="2" t="s">
        <v>365</v>
      </c>
      <c r="E302" s="3">
        <v>0.48</v>
      </c>
      <c r="F302" s="3">
        <v>0.48</v>
      </c>
      <c r="G302" s="6">
        <v>6</v>
      </c>
      <c r="H302" s="13">
        <f t="shared" si="8"/>
        <v>0.86399999999999999</v>
      </c>
      <c r="I302" s="13">
        <f t="shared" si="9"/>
        <v>2.88</v>
      </c>
    </row>
    <row r="303" spans="1:9" x14ac:dyDescent="0.25">
      <c r="A303" s="5">
        <v>300</v>
      </c>
      <c r="B303" s="1" t="s">
        <v>149</v>
      </c>
      <c r="C303" s="1" t="s">
        <v>9</v>
      </c>
      <c r="D303" s="2" t="s">
        <v>366</v>
      </c>
      <c r="E303" s="3">
        <v>1.1180000000000001</v>
      </c>
      <c r="F303" s="3">
        <v>1.1180000000000001</v>
      </c>
      <c r="G303" s="6">
        <v>6</v>
      </c>
      <c r="H303" s="13">
        <f t="shared" si="8"/>
        <v>2.0124</v>
      </c>
      <c r="I303" s="13">
        <f t="shared" si="9"/>
        <v>6.7080000000000002</v>
      </c>
    </row>
    <row r="304" spans="1:9" x14ac:dyDescent="0.25">
      <c r="A304" s="5">
        <v>301</v>
      </c>
      <c r="B304" s="1" t="s">
        <v>149</v>
      </c>
      <c r="C304" s="1" t="s">
        <v>9</v>
      </c>
      <c r="D304" s="2" t="s">
        <v>367</v>
      </c>
      <c r="E304" s="3">
        <v>0.35599999999999998</v>
      </c>
      <c r="F304" s="3">
        <v>0.35599999999999998</v>
      </c>
      <c r="G304" s="6">
        <v>6</v>
      </c>
      <c r="H304" s="13">
        <f t="shared" si="8"/>
        <v>0.64080000000000004</v>
      </c>
      <c r="I304" s="13">
        <f t="shared" si="9"/>
        <v>2.1360000000000001</v>
      </c>
    </row>
    <row r="305" spans="1:9" x14ac:dyDescent="0.25">
      <c r="A305" s="5">
        <v>302</v>
      </c>
      <c r="B305" s="1" t="s">
        <v>149</v>
      </c>
      <c r="C305" s="1" t="s">
        <v>9</v>
      </c>
      <c r="D305" s="2" t="s">
        <v>368</v>
      </c>
      <c r="E305" s="3">
        <v>1.21</v>
      </c>
      <c r="F305" s="3">
        <v>1.21</v>
      </c>
      <c r="G305" s="6">
        <v>6</v>
      </c>
      <c r="H305" s="13">
        <f t="shared" si="8"/>
        <v>2.1779999999999999</v>
      </c>
      <c r="I305" s="13">
        <f t="shared" si="9"/>
        <v>7.26</v>
      </c>
    </row>
    <row r="306" spans="1:9" x14ac:dyDescent="0.25">
      <c r="A306" s="5">
        <v>303</v>
      </c>
      <c r="B306" s="1" t="s">
        <v>149</v>
      </c>
      <c r="C306" s="1" t="s">
        <v>9</v>
      </c>
      <c r="D306" s="2" t="s">
        <v>369</v>
      </c>
      <c r="E306" s="3">
        <v>0.21099999999999999</v>
      </c>
      <c r="F306" s="3">
        <v>0.21099999999999999</v>
      </c>
      <c r="G306" s="6">
        <v>6</v>
      </c>
      <c r="H306" s="13">
        <f t="shared" si="8"/>
        <v>0.37979999999999997</v>
      </c>
      <c r="I306" s="13">
        <f t="shared" si="9"/>
        <v>1.266</v>
      </c>
    </row>
    <row r="307" spans="1:9" x14ac:dyDescent="0.25">
      <c r="A307" s="5">
        <v>304</v>
      </c>
      <c r="B307" s="1" t="s">
        <v>149</v>
      </c>
      <c r="C307" s="1" t="s">
        <v>9</v>
      </c>
      <c r="D307" s="2" t="s">
        <v>160</v>
      </c>
      <c r="E307" s="3">
        <v>4.335</v>
      </c>
      <c r="F307" s="3">
        <v>4.335</v>
      </c>
      <c r="G307" s="6">
        <v>6</v>
      </c>
      <c r="H307" s="13">
        <f t="shared" si="8"/>
        <v>7.802999999999999</v>
      </c>
      <c r="I307" s="13">
        <f t="shared" si="9"/>
        <v>26.009999999999998</v>
      </c>
    </row>
    <row r="308" spans="1:9" x14ac:dyDescent="0.25">
      <c r="A308" s="5">
        <v>305</v>
      </c>
      <c r="B308" s="1" t="s">
        <v>149</v>
      </c>
      <c r="C308" s="1" t="s">
        <v>9</v>
      </c>
      <c r="D308" s="2" t="s">
        <v>161</v>
      </c>
      <c r="E308" s="3">
        <v>2.484</v>
      </c>
      <c r="F308" s="3">
        <v>2.484</v>
      </c>
      <c r="G308" s="6">
        <v>6</v>
      </c>
      <c r="H308" s="13">
        <f t="shared" si="8"/>
        <v>4.4711999999999996</v>
      </c>
      <c r="I308" s="13">
        <f t="shared" si="9"/>
        <v>14.904</v>
      </c>
    </row>
    <row r="309" spans="1:9" x14ac:dyDescent="0.25">
      <c r="A309" s="5">
        <v>306</v>
      </c>
      <c r="B309" s="1" t="s">
        <v>149</v>
      </c>
      <c r="C309" s="1" t="s">
        <v>9</v>
      </c>
      <c r="D309" s="2" t="s">
        <v>370</v>
      </c>
      <c r="E309" s="3">
        <v>0.4</v>
      </c>
      <c r="F309" s="3">
        <v>0.4</v>
      </c>
      <c r="G309" s="6">
        <v>6</v>
      </c>
      <c r="H309" s="13">
        <f t="shared" si="8"/>
        <v>0.72000000000000008</v>
      </c>
      <c r="I309" s="13">
        <f t="shared" si="9"/>
        <v>2.4000000000000004</v>
      </c>
    </row>
    <row r="310" spans="1:9" x14ac:dyDescent="0.25">
      <c r="A310" s="5">
        <v>307</v>
      </c>
      <c r="B310" s="1" t="s">
        <v>149</v>
      </c>
      <c r="C310" s="1" t="s">
        <v>9</v>
      </c>
      <c r="D310" s="2" t="s">
        <v>371</v>
      </c>
      <c r="E310" s="3">
        <v>1.169</v>
      </c>
      <c r="F310" s="3">
        <v>1.169</v>
      </c>
      <c r="G310" s="6">
        <v>6</v>
      </c>
      <c r="H310" s="13">
        <f t="shared" si="8"/>
        <v>2.1042000000000001</v>
      </c>
      <c r="I310" s="13">
        <f t="shared" si="9"/>
        <v>7.0140000000000002</v>
      </c>
    </row>
    <row r="311" spans="1:9" x14ac:dyDescent="0.25">
      <c r="A311" s="5">
        <v>308</v>
      </c>
      <c r="B311" s="1" t="s">
        <v>149</v>
      </c>
      <c r="C311" s="1" t="s">
        <v>9</v>
      </c>
      <c r="D311" s="2" t="s">
        <v>70</v>
      </c>
      <c r="E311" s="3">
        <v>67.427000000000007</v>
      </c>
      <c r="F311" s="3">
        <v>67.427000000000007</v>
      </c>
      <c r="G311" s="6">
        <v>6</v>
      </c>
      <c r="H311" s="13">
        <f t="shared" si="8"/>
        <v>121.3686</v>
      </c>
      <c r="I311" s="13">
        <f t="shared" si="9"/>
        <v>404.56200000000001</v>
      </c>
    </row>
    <row r="312" spans="1:9" x14ac:dyDescent="0.25">
      <c r="A312" s="5">
        <v>309</v>
      </c>
      <c r="B312" s="1" t="s">
        <v>149</v>
      </c>
      <c r="C312" s="1" t="s">
        <v>9</v>
      </c>
      <c r="D312" s="2" t="s">
        <v>159</v>
      </c>
      <c r="E312" s="3">
        <v>31.687999999999999</v>
      </c>
      <c r="F312" s="3">
        <v>31.687999999999999</v>
      </c>
      <c r="G312" s="6">
        <v>6</v>
      </c>
      <c r="H312" s="13">
        <f t="shared" si="8"/>
        <v>57.038399999999996</v>
      </c>
      <c r="I312" s="13">
        <f t="shared" si="9"/>
        <v>190.12799999999999</v>
      </c>
    </row>
    <row r="313" spans="1:9" x14ac:dyDescent="0.25">
      <c r="A313" s="5">
        <v>310</v>
      </c>
      <c r="B313" s="1" t="s">
        <v>149</v>
      </c>
      <c r="C313" s="1" t="s">
        <v>9</v>
      </c>
      <c r="D313" s="2" t="s">
        <v>155</v>
      </c>
      <c r="E313" s="3">
        <v>6.0739999999999998</v>
      </c>
      <c r="F313" s="3">
        <v>6.0739999999999998</v>
      </c>
      <c r="G313" s="6">
        <v>6</v>
      </c>
      <c r="H313" s="13">
        <f t="shared" si="8"/>
        <v>10.933200000000001</v>
      </c>
      <c r="I313" s="13">
        <f t="shared" si="9"/>
        <v>36.444000000000003</v>
      </c>
    </row>
    <row r="314" spans="1:9" x14ac:dyDescent="0.25">
      <c r="A314" s="5">
        <v>311</v>
      </c>
      <c r="B314" s="1" t="s">
        <v>149</v>
      </c>
      <c r="C314" s="1" t="s">
        <v>9</v>
      </c>
      <c r="D314" s="2" t="s">
        <v>116</v>
      </c>
      <c r="E314" s="3">
        <v>552.10799999999995</v>
      </c>
      <c r="F314" s="3">
        <v>552.10799999999995</v>
      </c>
      <c r="G314" s="6">
        <v>6</v>
      </c>
      <c r="H314" s="13">
        <f t="shared" si="8"/>
        <v>993.79439999999988</v>
      </c>
      <c r="I314" s="13">
        <f t="shared" si="9"/>
        <v>3312.6479999999997</v>
      </c>
    </row>
    <row r="315" spans="1:9" x14ac:dyDescent="0.25">
      <c r="A315" s="5">
        <v>312</v>
      </c>
      <c r="B315" s="1" t="s">
        <v>149</v>
      </c>
      <c r="C315" s="1" t="s">
        <v>9</v>
      </c>
      <c r="D315" s="2" t="s">
        <v>140</v>
      </c>
      <c r="E315" s="3">
        <v>8.06</v>
      </c>
      <c r="F315" s="3">
        <v>8.06</v>
      </c>
      <c r="G315" s="6">
        <v>6</v>
      </c>
      <c r="H315" s="13">
        <f t="shared" si="8"/>
        <v>14.507999999999999</v>
      </c>
      <c r="I315" s="13">
        <f t="shared" si="9"/>
        <v>48.36</v>
      </c>
    </row>
    <row r="316" spans="1:9" x14ac:dyDescent="0.25">
      <c r="A316" s="5">
        <v>313</v>
      </c>
      <c r="B316" s="1" t="s">
        <v>149</v>
      </c>
      <c r="C316" s="1" t="s">
        <v>9</v>
      </c>
      <c r="D316" s="2" t="s">
        <v>153</v>
      </c>
      <c r="E316" s="3">
        <v>33.831000000000003</v>
      </c>
      <c r="F316" s="3">
        <v>24.2</v>
      </c>
      <c r="G316" s="6">
        <v>6</v>
      </c>
      <c r="H316" s="13">
        <f t="shared" si="8"/>
        <v>43.559999999999995</v>
      </c>
      <c r="I316" s="13">
        <f t="shared" si="9"/>
        <v>145.19999999999999</v>
      </c>
    </row>
    <row r="317" spans="1:9" x14ac:dyDescent="0.25">
      <c r="A317" s="5">
        <v>314</v>
      </c>
      <c r="B317" s="1" t="s">
        <v>390</v>
      </c>
      <c r="C317" s="1" t="s">
        <v>9</v>
      </c>
      <c r="D317" s="2" t="s">
        <v>372</v>
      </c>
      <c r="E317" s="3">
        <v>76.200999999999993</v>
      </c>
      <c r="F317" s="3">
        <v>76.200999999999993</v>
      </c>
      <c r="G317" s="6">
        <v>6</v>
      </c>
      <c r="H317" s="13">
        <f t="shared" si="8"/>
        <v>137.16179999999997</v>
      </c>
      <c r="I317" s="13">
        <f t="shared" si="9"/>
        <v>457.20599999999996</v>
      </c>
    </row>
    <row r="318" spans="1:9" x14ac:dyDescent="0.25">
      <c r="A318" s="5">
        <v>315</v>
      </c>
      <c r="B318" s="1" t="s">
        <v>390</v>
      </c>
      <c r="C318" s="1" t="s">
        <v>9</v>
      </c>
      <c r="D318" s="2" t="s">
        <v>373</v>
      </c>
      <c r="E318" s="3">
        <v>2.0960000000000001</v>
      </c>
      <c r="F318" s="3">
        <v>2.0960000000000001</v>
      </c>
      <c r="G318" s="6">
        <v>6</v>
      </c>
      <c r="H318" s="13">
        <f t="shared" si="8"/>
        <v>3.7728000000000002</v>
      </c>
      <c r="I318" s="13">
        <f t="shared" si="9"/>
        <v>12.576000000000001</v>
      </c>
    </row>
    <row r="319" spans="1:9" x14ac:dyDescent="0.25">
      <c r="A319" s="5">
        <v>316</v>
      </c>
      <c r="B319" s="1" t="s">
        <v>390</v>
      </c>
      <c r="C319" s="1" t="s">
        <v>9</v>
      </c>
      <c r="D319" s="2" t="s">
        <v>374</v>
      </c>
      <c r="E319" s="3">
        <v>1.681</v>
      </c>
      <c r="F319" s="3">
        <v>1.681</v>
      </c>
      <c r="G319" s="6">
        <v>6</v>
      </c>
      <c r="H319" s="13">
        <f t="shared" si="8"/>
        <v>3.0257999999999998</v>
      </c>
      <c r="I319" s="13">
        <f t="shared" si="9"/>
        <v>10.086</v>
      </c>
    </row>
    <row r="320" spans="1:9" x14ac:dyDescent="0.25">
      <c r="A320" s="5">
        <v>317</v>
      </c>
      <c r="B320" s="1" t="s">
        <v>162</v>
      </c>
      <c r="C320" s="1" t="s">
        <v>9</v>
      </c>
      <c r="D320" s="2" t="s">
        <v>18</v>
      </c>
      <c r="E320" s="3">
        <v>107.02800000000001</v>
      </c>
      <c r="F320" s="3">
        <v>107.02800000000001</v>
      </c>
      <c r="G320" s="6">
        <v>6</v>
      </c>
      <c r="H320" s="13">
        <f t="shared" si="8"/>
        <v>192.65039999999999</v>
      </c>
      <c r="I320" s="13">
        <f t="shared" si="9"/>
        <v>642.16800000000001</v>
      </c>
    </row>
    <row r="321" spans="1:9" x14ac:dyDescent="0.25">
      <c r="A321" s="5">
        <v>318</v>
      </c>
      <c r="B321" s="1" t="s">
        <v>162</v>
      </c>
      <c r="C321" s="1" t="s">
        <v>9</v>
      </c>
      <c r="D321" s="2" t="s">
        <v>375</v>
      </c>
      <c r="E321" s="3">
        <v>18.989999999999998</v>
      </c>
      <c r="F321" s="3">
        <v>18.989999999999998</v>
      </c>
      <c r="G321" s="6">
        <v>6</v>
      </c>
      <c r="H321" s="13">
        <f t="shared" ref="H321:H384" si="10">I321*30%</f>
        <v>34.181999999999995</v>
      </c>
      <c r="I321" s="13">
        <f t="shared" ref="I321:I384" si="11">F321*G321</f>
        <v>113.94</v>
      </c>
    </row>
    <row r="322" spans="1:9" x14ac:dyDescent="0.25">
      <c r="A322" s="5">
        <v>319</v>
      </c>
      <c r="B322" s="1" t="s">
        <v>162</v>
      </c>
      <c r="C322" s="1" t="s">
        <v>9</v>
      </c>
      <c r="D322" s="2" t="s">
        <v>376</v>
      </c>
      <c r="E322" s="3">
        <v>2.4870000000000001</v>
      </c>
      <c r="F322" s="3">
        <v>2.4870000000000001</v>
      </c>
      <c r="G322" s="6">
        <v>6</v>
      </c>
      <c r="H322" s="13">
        <f t="shared" si="10"/>
        <v>4.4766000000000004</v>
      </c>
      <c r="I322" s="13">
        <f t="shared" si="11"/>
        <v>14.922000000000001</v>
      </c>
    </row>
    <row r="323" spans="1:9" x14ac:dyDescent="0.25">
      <c r="A323" s="5">
        <v>320</v>
      </c>
      <c r="B323" s="1" t="s">
        <v>162</v>
      </c>
      <c r="C323" s="1" t="s">
        <v>9</v>
      </c>
      <c r="D323" s="2" t="s">
        <v>377</v>
      </c>
      <c r="E323" s="3">
        <v>55.203000000000003</v>
      </c>
      <c r="F323" s="3">
        <v>55.203000000000003</v>
      </c>
      <c r="G323" s="6">
        <v>6</v>
      </c>
      <c r="H323" s="13">
        <f t="shared" si="10"/>
        <v>99.365400000000008</v>
      </c>
      <c r="I323" s="13">
        <f t="shared" si="11"/>
        <v>331.21800000000002</v>
      </c>
    </row>
    <row r="324" spans="1:9" x14ac:dyDescent="0.25">
      <c r="A324" s="5">
        <v>321</v>
      </c>
      <c r="B324" s="1" t="s">
        <v>162</v>
      </c>
      <c r="C324" s="1" t="s">
        <v>9</v>
      </c>
      <c r="D324" s="2" t="s">
        <v>104</v>
      </c>
      <c r="E324" s="3">
        <v>1.9830000000000001</v>
      </c>
      <c r="F324" s="3">
        <v>1.9830000000000001</v>
      </c>
      <c r="G324" s="6">
        <v>6</v>
      </c>
      <c r="H324" s="13">
        <f t="shared" si="10"/>
        <v>3.5693999999999999</v>
      </c>
      <c r="I324" s="13">
        <f t="shared" si="11"/>
        <v>11.898</v>
      </c>
    </row>
    <row r="325" spans="1:9" x14ac:dyDescent="0.25">
      <c r="A325" s="5">
        <v>322</v>
      </c>
      <c r="B325" s="1" t="s">
        <v>162</v>
      </c>
      <c r="C325" s="1" t="s">
        <v>9</v>
      </c>
      <c r="D325" s="2" t="s">
        <v>224</v>
      </c>
      <c r="E325" s="3">
        <v>0.19</v>
      </c>
      <c r="F325" s="3">
        <v>0.19</v>
      </c>
      <c r="G325" s="6">
        <v>6</v>
      </c>
      <c r="H325" s="13">
        <f t="shared" si="10"/>
        <v>0.34200000000000003</v>
      </c>
      <c r="I325" s="13">
        <f t="shared" si="11"/>
        <v>1.1400000000000001</v>
      </c>
    </row>
    <row r="326" spans="1:9" x14ac:dyDescent="0.25">
      <c r="A326" s="5">
        <v>323</v>
      </c>
      <c r="B326" s="1" t="s">
        <v>162</v>
      </c>
      <c r="C326" s="1" t="s">
        <v>9</v>
      </c>
      <c r="D326" s="2" t="s">
        <v>11</v>
      </c>
      <c r="E326" s="3">
        <v>16.45</v>
      </c>
      <c r="F326" s="3">
        <v>16.45</v>
      </c>
      <c r="G326" s="6">
        <v>6</v>
      </c>
      <c r="H326" s="13">
        <f t="shared" si="10"/>
        <v>29.609999999999996</v>
      </c>
      <c r="I326" s="13">
        <f t="shared" si="11"/>
        <v>98.699999999999989</v>
      </c>
    </row>
    <row r="327" spans="1:9" x14ac:dyDescent="0.25">
      <c r="A327" s="5">
        <v>324</v>
      </c>
      <c r="B327" s="1" t="s">
        <v>162</v>
      </c>
      <c r="C327" s="1" t="s">
        <v>9</v>
      </c>
      <c r="D327" s="2" t="s">
        <v>33</v>
      </c>
      <c r="E327" s="3">
        <v>11.545999999999999</v>
      </c>
      <c r="F327" s="3">
        <v>11.545999999999999</v>
      </c>
      <c r="G327" s="6">
        <v>6</v>
      </c>
      <c r="H327" s="13">
        <f t="shared" si="10"/>
        <v>20.782799999999998</v>
      </c>
      <c r="I327" s="13">
        <f t="shared" si="11"/>
        <v>69.275999999999996</v>
      </c>
    </row>
    <row r="328" spans="1:9" x14ac:dyDescent="0.25">
      <c r="A328" s="5">
        <v>325</v>
      </c>
      <c r="B328" s="1" t="s">
        <v>162</v>
      </c>
      <c r="C328" s="1" t="s">
        <v>9</v>
      </c>
      <c r="D328" s="2" t="s">
        <v>117</v>
      </c>
      <c r="E328" s="3">
        <v>11.933999999999999</v>
      </c>
      <c r="F328" s="3">
        <v>11.933999999999999</v>
      </c>
      <c r="G328" s="6">
        <v>6</v>
      </c>
      <c r="H328" s="13">
        <f t="shared" si="10"/>
        <v>21.481199999999998</v>
      </c>
      <c r="I328" s="13">
        <f t="shared" si="11"/>
        <v>71.603999999999999</v>
      </c>
    </row>
    <row r="329" spans="1:9" x14ac:dyDescent="0.25">
      <c r="A329" s="5">
        <v>326</v>
      </c>
      <c r="B329" s="1" t="s">
        <v>162</v>
      </c>
      <c r="C329" s="1" t="s">
        <v>9</v>
      </c>
      <c r="D329" s="2" t="s">
        <v>378</v>
      </c>
      <c r="E329" s="3">
        <v>9.7040000000000006</v>
      </c>
      <c r="F329" s="3">
        <v>9.7040000000000006</v>
      </c>
      <c r="G329" s="6">
        <v>6</v>
      </c>
      <c r="H329" s="13">
        <f t="shared" si="10"/>
        <v>17.467200000000002</v>
      </c>
      <c r="I329" s="13">
        <f t="shared" si="11"/>
        <v>58.224000000000004</v>
      </c>
    </row>
    <row r="330" spans="1:9" x14ac:dyDescent="0.25">
      <c r="A330" s="5">
        <v>327</v>
      </c>
      <c r="B330" s="1" t="s">
        <v>162</v>
      </c>
      <c r="C330" s="1" t="s">
        <v>9</v>
      </c>
      <c r="D330" s="2" t="s">
        <v>379</v>
      </c>
      <c r="E330" s="3">
        <v>0.74099999999999999</v>
      </c>
      <c r="F330" s="3">
        <v>0.74099999999999999</v>
      </c>
      <c r="G330" s="6">
        <v>6</v>
      </c>
      <c r="H330" s="13">
        <f t="shared" si="10"/>
        <v>1.3337999999999999</v>
      </c>
      <c r="I330" s="13">
        <f t="shared" si="11"/>
        <v>4.4459999999999997</v>
      </c>
    </row>
    <row r="331" spans="1:9" x14ac:dyDescent="0.25">
      <c r="A331" s="5">
        <v>328</v>
      </c>
      <c r="B331" s="1" t="s">
        <v>162</v>
      </c>
      <c r="C331" s="1" t="s">
        <v>9</v>
      </c>
      <c r="D331" s="2" t="s">
        <v>151</v>
      </c>
      <c r="E331" s="3">
        <v>0.18099999999999999</v>
      </c>
      <c r="F331" s="3">
        <v>0.18099999999999999</v>
      </c>
      <c r="G331" s="6">
        <v>6</v>
      </c>
      <c r="H331" s="13">
        <f t="shared" si="10"/>
        <v>0.32579999999999992</v>
      </c>
      <c r="I331" s="13">
        <f t="shared" si="11"/>
        <v>1.0859999999999999</v>
      </c>
    </row>
    <row r="332" spans="1:9" x14ac:dyDescent="0.25">
      <c r="A332" s="5">
        <v>329</v>
      </c>
      <c r="B332" s="1" t="s">
        <v>162</v>
      </c>
      <c r="C332" s="1" t="s">
        <v>9</v>
      </c>
      <c r="D332" s="2" t="s">
        <v>93</v>
      </c>
      <c r="E332" s="3">
        <v>11.87</v>
      </c>
      <c r="F332" s="3">
        <v>11.87</v>
      </c>
      <c r="G332" s="6">
        <v>6</v>
      </c>
      <c r="H332" s="13">
        <f t="shared" si="10"/>
        <v>21.366</v>
      </c>
      <c r="I332" s="13">
        <f t="shared" si="11"/>
        <v>71.22</v>
      </c>
    </row>
    <row r="333" spans="1:9" x14ac:dyDescent="0.25">
      <c r="A333" s="5">
        <v>330</v>
      </c>
      <c r="B333" s="1" t="s">
        <v>162</v>
      </c>
      <c r="C333" s="1" t="s">
        <v>9</v>
      </c>
      <c r="D333" s="2" t="s">
        <v>380</v>
      </c>
      <c r="E333" s="3">
        <v>69.182000000000002</v>
      </c>
      <c r="F333" s="3">
        <v>69.182000000000002</v>
      </c>
      <c r="G333" s="6">
        <v>6</v>
      </c>
      <c r="H333" s="13">
        <f t="shared" si="10"/>
        <v>124.52759999999999</v>
      </c>
      <c r="I333" s="13">
        <f t="shared" si="11"/>
        <v>415.09199999999998</v>
      </c>
    </row>
    <row r="334" spans="1:9" x14ac:dyDescent="0.25">
      <c r="A334" s="5">
        <v>331</v>
      </c>
      <c r="B334" s="1" t="s">
        <v>162</v>
      </c>
      <c r="C334" s="1" t="s">
        <v>9</v>
      </c>
      <c r="D334" s="2" t="s">
        <v>381</v>
      </c>
      <c r="E334" s="3">
        <v>31.198</v>
      </c>
      <c r="F334" s="3">
        <v>31.198</v>
      </c>
      <c r="G334" s="6">
        <v>6</v>
      </c>
      <c r="H334" s="13">
        <f t="shared" si="10"/>
        <v>56.156399999999998</v>
      </c>
      <c r="I334" s="13">
        <f t="shared" si="11"/>
        <v>187.18799999999999</v>
      </c>
    </row>
    <row r="335" spans="1:9" x14ac:dyDescent="0.25">
      <c r="A335" s="5">
        <v>332</v>
      </c>
      <c r="B335" s="1" t="s">
        <v>162</v>
      </c>
      <c r="C335" s="1" t="s">
        <v>9</v>
      </c>
      <c r="D335" s="2" t="s">
        <v>382</v>
      </c>
      <c r="E335" s="3">
        <v>57.387999999999998</v>
      </c>
      <c r="F335" s="3">
        <v>57.387999999999998</v>
      </c>
      <c r="G335" s="6">
        <v>6</v>
      </c>
      <c r="H335" s="13">
        <f t="shared" si="10"/>
        <v>103.29839999999999</v>
      </c>
      <c r="I335" s="13">
        <f t="shared" si="11"/>
        <v>344.32799999999997</v>
      </c>
    </row>
    <row r="336" spans="1:9" x14ac:dyDescent="0.25">
      <c r="A336" s="5">
        <v>333</v>
      </c>
      <c r="B336" s="1" t="s">
        <v>162</v>
      </c>
      <c r="C336" s="1" t="s">
        <v>9</v>
      </c>
      <c r="D336" s="2" t="s">
        <v>383</v>
      </c>
      <c r="E336" s="3">
        <v>6.9660000000000002</v>
      </c>
      <c r="F336" s="3">
        <v>6.9660000000000002</v>
      </c>
      <c r="G336" s="6">
        <v>6</v>
      </c>
      <c r="H336" s="13">
        <f t="shared" si="10"/>
        <v>12.5388</v>
      </c>
      <c r="I336" s="13">
        <f t="shared" si="11"/>
        <v>41.795999999999999</v>
      </c>
    </row>
    <row r="337" spans="1:9" x14ac:dyDescent="0.25">
      <c r="A337" s="5">
        <v>334</v>
      </c>
      <c r="B337" s="1" t="s">
        <v>162</v>
      </c>
      <c r="C337" s="1" t="s">
        <v>9</v>
      </c>
      <c r="D337" s="2" t="s">
        <v>384</v>
      </c>
      <c r="E337" s="3">
        <v>1.4219999999999999</v>
      </c>
      <c r="F337" s="3">
        <v>1.4219999999999999</v>
      </c>
      <c r="G337" s="6">
        <v>6</v>
      </c>
      <c r="H337" s="13">
        <f t="shared" si="10"/>
        <v>2.5596000000000001</v>
      </c>
      <c r="I337" s="13">
        <f t="shared" si="11"/>
        <v>8.532</v>
      </c>
    </row>
    <row r="338" spans="1:9" x14ac:dyDescent="0.25">
      <c r="A338" s="5">
        <v>335</v>
      </c>
      <c r="B338" s="1" t="s">
        <v>162</v>
      </c>
      <c r="C338" s="1" t="s">
        <v>9</v>
      </c>
      <c r="D338" s="2" t="s">
        <v>96</v>
      </c>
      <c r="E338" s="3">
        <v>38.597000000000001</v>
      </c>
      <c r="F338" s="3">
        <v>38.597000000000001</v>
      </c>
      <c r="G338" s="6">
        <v>6</v>
      </c>
      <c r="H338" s="13">
        <f t="shared" si="10"/>
        <v>69.474599999999995</v>
      </c>
      <c r="I338" s="13">
        <f t="shared" si="11"/>
        <v>231.58199999999999</v>
      </c>
    </row>
    <row r="339" spans="1:9" x14ac:dyDescent="0.25">
      <c r="A339" s="5">
        <v>336</v>
      </c>
      <c r="B339" s="1" t="s">
        <v>162</v>
      </c>
      <c r="C339" s="1" t="s">
        <v>9</v>
      </c>
      <c r="D339" s="2" t="s">
        <v>385</v>
      </c>
      <c r="E339" s="3">
        <v>9.1539999999999999</v>
      </c>
      <c r="F339" s="3">
        <v>9.1539999999999999</v>
      </c>
      <c r="G339" s="6">
        <v>6</v>
      </c>
      <c r="H339" s="13">
        <f t="shared" si="10"/>
        <v>16.4772</v>
      </c>
      <c r="I339" s="13">
        <f t="shared" si="11"/>
        <v>54.923999999999999</v>
      </c>
    </row>
    <row r="340" spans="1:9" x14ac:dyDescent="0.25">
      <c r="A340" s="5">
        <v>337</v>
      </c>
      <c r="B340" s="1" t="s">
        <v>162</v>
      </c>
      <c r="C340" s="1" t="s">
        <v>9</v>
      </c>
      <c r="D340" s="2" t="s">
        <v>386</v>
      </c>
      <c r="E340" s="3">
        <v>3.19</v>
      </c>
      <c r="F340" s="3">
        <v>3.19</v>
      </c>
      <c r="G340" s="6">
        <v>6</v>
      </c>
      <c r="H340" s="13">
        <f t="shared" si="10"/>
        <v>5.742</v>
      </c>
      <c r="I340" s="13">
        <f t="shared" si="11"/>
        <v>19.14</v>
      </c>
    </row>
    <row r="341" spans="1:9" x14ac:dyDescent="0.25">
      <c r="A341" s="5">
        <v>338</v>
      </c>
      <c r="B341" s="1" t="s">
        <v>162</v>
      </c>
      <c r="C341" s="1" t="s">
        <v>9</v>
      </c>
      <c r="D341" s="2" t="s">
        <v>387</v>
      </c>
      <c r="E341" s="3">
        <v>82.462000000000003</v>
      </c>
      <c r="F341" s="3">
        <v>82.462000000000003</v>
      </c>
      <c r="G341" s="6">
        <v>6</v>
      </c>
      <c r="H341" s="13">
        <f t="shared" si="10"/>
        <v>148.4316</v>
      </c>
      <c r="I341" s="13">
        <f t="shared" si="11"/>
        <v>494.77200000000005</v>
      </c>
    </row>
    <row r="342" spans="1:9" x14ac:dyDescent="0.25">
      <c r="A342" s="5">
        <v>339</v>
      </c>
      <c r="B342" s="1" t="s">
        <v>162</v>
      </c>
      <c r="C342" s="1" t="s">
        <v>9</v>
      </c>
      <c r="D342" s="2" t="s">
        <v>89</v>
      </c>
      <c r="E342" s="3">
        <v>37.137</v>
      </c>
      <c r="F342" s="3">
        <v>21.036999999999999</v>
      </c>
      <c r="G342" s="6">
        <v>6</v>
      </c>
      <c r="H342" s="13">
        <f t="shared" si="10"/>
        <v>37.866599999999998</v>
      </c>
      <c r="I342" s="13">
        <f t="shared" si="11"/>
        <v>126.22199999999999</v>
      </c>
    </row>
    <row r="343" spans="1:9" x14ac:dyDescent="0.25">
      <c r="A343" s="5">
        <v>340</v>
      </c>
      <c r="B343" s="1" t="s">
        <v>162</v>
      </c>
      <c r="C343" s="1" t="s">
        <v>9</v>
      </c>
      <c r="D343" s="2" t="s">
        <v>107</v>
      </c>
      <c r="E343" s="3">
        <v>142.27600000000001</v>
      </c>
      <c r="F343" s="3">
        <v>13.176</v>
      </c>
      <c r="G343" s="6">
        <v>6</v>
      </c>
      <c r="H343" s="13">
        <f t="shared" si="10"/>
        <v>23.716799999999999</v>
      </c>
      <c r="I343" s="13">
        <f t="shared" si="11"/>
        <v>79.055999999999997</v>
      </c>
    </row>
    <row r="344" spans="1:9" x14ac:dyDescent="0.25">
      <c r="A344" s="5">
        <v>341</v>
      </c>
      <c r="B344" s="1" t="s">
        <v>162</v>
      </c>
      <c r="C344" s="1" t="s">
        <v>9</v>
      </c>
      <c r="D344" s="2" t="s">
        <v>388</v>
      </c>
      <c r="E344" s="3">
        <v>31.149000000000001</v>
      </c>
      <c r="F344" s="3">
        <v>31.149000000000001</v>
      </c>
      <c r="G344" s="6">
        <v>6</v>
      </c>
      <c r="H344" s="13">
        <f t="shared" si="10"/>
        <v>56.068199999999997</v>
      </c>
      <c r="I344" s="13">
        <f t="shared" si="11"/>
        <v>186.89400000000001</v>
      </c>
    </row>
    <row r="345" spans="1:9" x14ac:dyDescent="0.25">
      <c r="A345" s="5">
        <v>342</v>
      </c>
      <c r="B345" s="1" t="s">
        <v>162</v>
      </c>
      <c r="C345" s="1" t="s">
        <v>9</v>
      </c>
      <c r="D345" s="2" t="s">
        <v>144</v>
      </c>
      <c r="E345" s="3">
        <v>16.672000000000001</v>
      </c>
      <c r="F345" s="3">
        <v>16.672000000000001</v>
      </c>
      <c r="G345" s="6">
        <v>6</v>
      </c>
      <c r="H345" s="13">
        <f t="shared" si="10"/>
        <v>30.009600000000002</v>
      </c>
      <c r="I345" s="13">
        <f t="shared" si="11"/>
        <v>100.03200000000001</v>
      </c>
    </row>
    <row r="346" spans="1:9" x14ac:dyDescent="0.25">
      <c r="A346" s="5">
        <v>343</v>
      </c>
      <c r="B346" s="1" t="s">
        <v>162</v>
      </c>
      <c r="C346" s="1" t="s">
        <v>9</v>
      </c>
      <c r="D346" s="2" t="s">
        <v>153</v>
      </c>
      <c r="E346" s="3">
        <v>5.3999999999999999E-2</v>
      </c>
      <c r="F346" s="3">
        <v>5.3999999999999999E-2</v>
      </c>
      <c r="G346" s="6">
        <v>6</v>
      </c>
      <c r="H346" s="13">
        <f t="shared" si="10"/>
        <v>9.7199999999999995E-2</v>
      </c>
      <c r="I346" s="13">
        <f t="shared" si="11"/>
        <v>0.32400000000000001</v>
      </c>
    </row>
    <row r="347" spans="1:9" x14ac:dyDescent="0.25">
      <c r="A347" s="5">
        <v>344</v>
      </c>
      <c r="B347" s="1" t="s">
        <v>162</v>
      </c>
      <c r="C347" s="1" t="s">
        <v>9</v>
      </c>
      <c r="D347" s="2" t="s">
        <v>389</v>
      </c>
      <c r="E347" s="3">
        <v>2.423</v>
      </c>
      <c r="F347" s="3">
        <v>2.423</v>
      </c>
      <c r="G347" s="6">
        <v>6</v>
      </c>
      <c r="H347" s="13">
        <f t="shared" si="10"/>
        <v>4.3613999999999997</v>
      </c>
      <c r="I347" s="13">
        <f t="shared" si="11"/>
        <v>14.538</v>
      </c>
    </row>
    <row r="348" spans="1:9" x14ac:dyDescent="0.25">
      <c r="A348" s="5">
        <v>345</v>
      </c>
      <c r="B348" s="1" t="s">
        <v>162</v>
      </c>
      <c r="C348" s="1" t="s">
        <v>9</v>
      </c>
      <c r="D348" s="2" t="s">
        <v>620</v>
      </c>
      <c r="E348" s="3">
        <v>4.9219999999999997</v>
      </c>
      <c r="F348" s="3">
        <v>4.9219999999999997</v>
      </c>
      <c r="G348" s="6">
        <v>6</v>
      </c>
      <c r="H348" s="13">
        <f t="shared" si="10"/>
        <v>8.8595999999999986</v>
      </c>
      <c r="I348" s="13">
        <f t="shared" si="11"/>
        <v>29.531999999999996</v>
      </c>
    </row>
    <row r="349" spans="1:9" x14ac:dyDescent="0.25">
      <c r="A349" s="5">
        <v>346</v>
      </c>
      <c r="B349" s="1" t="s">
        <v>162</v>
      </c>
      <c r="C349" s="1" t="s">
        <v>9</v>
      </c>
      <c r="D349" s="2" t="s">
        <v>621</v>
      </c>
      <c r="E349" s="3">
        <v>2.36</v>
      </c>
      <c r="F349" s="3">
        <v>2.36</v>
      </c>
      <c r="G349" s="6">
        <v>6</v>
      </c>
      <c r="H349" s="13">
        <f t="shared" si="10"/>
        <v>4.2480000000000002</v>
      </c>
      <c r="I349" s="13">
        <f t="shared" si="11"/>
        <v>14.16</v>
      </c>
    </row>
    <row r="350" spans="1:9" x14ac:dyDescent="0.25">
      <c r="A350" s="5">
        <v>347</v>
      </c>
      <c r="B350" s="1" t="s">
        <v>163</v>
      </c>
      <c r="C350" s="1" t="s">
        <v>9</v>
      </c>
      <c r="D350" s="2" t="s">
        <v>164</v>
      </c>
      <c r="E350" s="3">
        <v>122.49299999999999</v>
      </c>
      <c r="F350" s="3">
        <v>116.923</v>
      </c>
      <c r="G350" s="6">
        <v>6</v>
      </c>
      <c r="H350" s="13">
        <f t="shared" si="10"/>
        <v>210.4614</v>
      </c>
      <c r="I350" s="13">
        <f t="shared" si="11"/>
        <v>701.53800000000001</v>
      </c>
    </row>
    <row r="351" spans="1:9" x14ac:dyDescent="0.25">
      <c r="A351" s="5">
        <v>348</v>
      </c>
      <c r="B351" s="1" t="s">
        <v>163</v>
      </c>
      <c r="C351" s="1" t="s">
        <v>9</v>
      </c>
      <c r="D351" s="2" t="s">
        <v>165</v>
      </c>
      <c r="E351" s="3">
        <v>294.56099999999998</v>
      </c>
      <c r="F351" s="3">
        <v>190.86099999999999</v>
      </c>
      <c r="G351" s="6">
        <v>6</v>
      </c>
      <c r="H351" s="13">
        <f t="shared" si="10"/>
        <v>343.54979999999995</v>
      </c>
      <c r="I351" s="13">
        <f t="shared" si="11"/>
        <v>1145.1659999999999</v>
      </c>
    </row>
    <row r="352" spans="1:9" x14ac:dyDescent="0.25">
      <c r="A352" s="5">
        <v>349</v>
      </c>
      <c r="B352" s="1" t="s">
        <v>163</v>
      </c>
      <c r="C352" s="1" t="s">
        <v>9</v>
      </c>
      <c r="D352" s="2" t="s">
        <v>166</v>
      </c>
      <c r="E352" s="3">
        <v>8.1690000000000005</v>
      </c>
      <c r="F352" s="3">
        <v>2.8490000000000002</v>
      </c>
      <c r="G352" s="6">
        <v>6</v>
      </c>
      <c r="H352" s="13">
        <f t="shared" si="10"/>
        <v>5.1282000000000005</v>
      </c>
      <c r="I352" s="13">
        <f t="shared" si="11"/>
        <v>17.094000000000001</v>
      </c>
    </row>
    <row r="353" spans="1:9" x14ac:dyDescent="0.25">
      <c r="A353" s="5">
        <v>350</v>
      </c>
      <c r="B353" s="1" t="s">
        <v>163</v>
      </c>
      <c r="C353" s="1" t="s">
        <v>9</v>
      </c>
      <c r="D353" s="2" t="s">
        <v>120</v>
      </c>
      <c r="E353" s="3">
        <v>185.381</v>
      </c>
      <c r="F353" s="3">
        <v>180.12</v>
      </c>
      <c r="G353" s="6">
        <v>6</v>
      </c>
      <c r="H353" s="13">
        <f t="shared" si="10"/>
        <v>324.21600000000001</v>
      </c>
      <c r="I353" s="13">
        <f t="shared" si="11"/>
        <v>1080.72</v>
      </c>
    </row>
    <row r="354" spans="1:9" x14ac:dyDescent="0.25">
      <c r="A354" s="5">
        <v>351</v>
      </c>
      <c r="B354" s="1" t="s">
        <v>163</v>
      </c>
      <c r="C354" s="1" t="s">
        <v>9</v>
      </c>
      <c r="D354" s="2" t="s">
        <v>13</v>
      </c>
      <c r="E354" s="3">
        <v>180.48699999999999</v>
      </c>
      <c r="F354" s="3">
        <v>180.48699999999999</v>
      </c>
      <c r="G354" s="6">
        <v>6</v>
      </c>
      <c r="H354" s="13">
        <f t="shared" si="10"/>
        <v>324.8766</v>
      </c>
      <c r="I354" s="13">
        <f t="shared" si="11"/>
        <v>1082.922</v>
      </c>
    </row>
    <row r="355" spans="1:9" x14ac:dyDescent="0.25">
      <c r="A355" s="5">
        <v>352</v>
      </c>
      <c r="B355" s="1" t="s">
        <v>163</v>
      </c>
      <c r="C355" s="1" t="s">
        <v>9</v>
      </c>
      <c r="D355" s="2" t="s">
        <v>21</v>
      </c>
      <c r="E355" s="3">
        <v>78.733999999999995</v>
      </c>
      <c r="F355" s="3">
        <v>68.183999999999997</v>
      </c>
      <c r="G355" s="6">
        <v>6</v>
      </c>
      <c r="H355" s="13">
        <f t="shared" si="10"/>
        <v>122.73119999999999</v>
      </c>
      <c r="I355" s="13">
        <f t="shared" si="11"/>
        <v>409.10399999999998</v>
      </c>
    </row>
    <row r="356" spans="1:9" x14ac:dyDescent="0.25">
      <c r="A356" s="5">
        <v>353</v>
      </c>
      <c r="B356" s="1" t="s">
        <v>163</v>
      </c>
      <c r="C356" s="1" t="s">
        <v>9</v>
      </c>
      <c r="D356" s="2" t="s">
        <v>14</v>
      </c>
      <c r="E356" s="3">
        <v>106.303</v>
      </c>
      <c r="F356" s="3">
        <v>106.303</v>
      </c>
      <c r="G356" s="6">
        <v>6</v>
      </c>
      <c r="H356" s="13">
        <f t="shared" si="10"/>
        <v>191.34539999999998</v>
      </c>
      <c r="I356" s="13">
        <f t="shared" si="11"/>
        <v>637.81799999999998</v>
      </c>
    </row>
    <row r="357" spans="1:9" x14ac:dyDescent="0.25">
      <c r="A357" s="5">
        <v>354</v>
      </c>
      <c r="B357" s="1" t="s">
        <v>163</v>
      </c>
      <c r="C357" s="1" t="s">
        <v>9</v>
      </c>
      <c r="D357" s="2" t="s">
        <v>12</v>
      </c>
      <c r="E357" s="3">
        <v>14.12</v>
      </c>
      <c r="F357" s="3">
        <v>14.12</v>
      </c>
      <c r="G357" s="6">
        <v>6</v>
      </c>
      <c r="H357" s="13">
        <f t="shared" si="10"/>
        <v>25.416</v>
      </c>
      <c r="I357" s="13">
        <f t="shared" si="11"/>
        <v>84.72</v>
      </c>
    </row>
    <row r="358" spans="1:9" x14ac:dyDescent="0.25">
      <c r="A358" s="5">
        <v>355</v>
      </c>
      <c r="B358" s="1" t="s">
        <v>163</v>
      </c>
      <c r="C358" s="1" t="s">
        <v>9</v>
      </c>
      <c r="D358" s="2" t="s">
        <v>22</v>
      </c>
      <c r="E358" s="3">
        <v>44.055999999999997</v>
      </c>
      <c r="F358" s="3">
        <v>44.055999999999997</v>
      </c>
      <c r="G358" s="6">
        <v>6</v>
      </c>
      <c r="H358" s="13">
        <f t="shared" si="10"/>
        <v>79.300799999999995</v>
      </c>
      <c r="I358" s="13">
        <f t="shared" si="11"/>
        <v>264.33600000000001</v>
      </c>
    </row>
    <row r="359" spans="1:9" x14ac:dyDescent="0.25">
      <c r="A359" s="5">
        <v>356</v>
      </c>
      <c r="B359" s="1" t="s">
        <v>163</v>
      </c>
      <c r="C359" s="1" t="s">
        <v>9</v>
      </c>
      <c r="D359" s="2" t="s">
        <v>23</v>
      </c>
      <c r="E359" s="3">
        <v>0.245</v>
      </c>
      <c r="F359" s="3">
        <v>0.245</v>
      </c>
      <c r="G359" s="6">
        <v>6</v>
      </c>
      <c r="H359" s="13">
        <f t="shared" si="10"/>
        <v>0.441</v>
      </c>
      <c r="I359" s="13">
        <f t="shared" si="11"/>
        <v>1.47</v>
      </c>
    </row>
    <row r="360" spans="1:9" x14ac:dyDescent="0.25">
      <c r="A360" s="5">
        <v>357</v>
      </c>
      <c r="B360" s="1" t="s">
        <v>163</v>
      </c>
      <c r="C360" s="1" t="s">
        <v>9</v>
      </c>
      <c r="D360" s="2" t="s">
        <v>24</v>
      </c>
      <c r="E360" s="3">
        <v>0.73799999999999999</v>
      </c>
      <c r="F360" s="3">
        <v>0.73799999999999999</v>
      </c>
      <c r="G360" s="6">
        <v>6</v>
      </c>
      <c r="H360" s="13">
        <f t="shared" si="10"/>
        <v>1.3284</v>
      </c>
      <c r="I360" s="13">
        <f t="shared" si="11"/>
        <v>4.4279999999999999</v>
      </c>
    </row>
    <row r="361" spans="1:9" x14ac:dyDescent="0.25">
      <c r="A361" s="5">
        <v>358</v>
      </c>
      <c r="B361" s="1" t="s">
        <v>163</v>
      </c>
      <c r="C361" s="1" t="s">
        <v>9</v>
      </c>
      <c r="D361" s="2" t="s">
        <v>25</v>
      </c>
      <c r="E361" s="3">
        <v>11.45</v>
      </c>
      <c r="F361" s="3">
        <v>11.45</v>
      </c>
      <c r="G361" s="6">
        <v>6</v>
      </c>
      <c r="H361" s="13">
        <f t="shared" si="10"/>
        <v>20.609999999999996</v>
      </c>
      <c r="I361" s="13">
        <f t="shared" si="11"/>
        <v>68.699999999999989</v>
      </c>
    </row>
    <row r="362" spans="1:9" x14ac:dyDescent="0.25">
      <c r="A362" s="5">
        <v>359</v>
      </c>
      <c r="B362" s="1" t="s">
        <v>163</v>
      </c>
      <c r="C362" s="1" t="s">
        <v>9</v>
      </c>
      <c r="D362" s="2" t="s">
        <v>89</v>
      </c>
      <c r="E362" s="3">
        <v>22.986000000000001</v>
      </c>
      <c r="F362" s="3">
        <v>22.986000000000001</v>
      </c>
      <c r="G362" s="6">
        <v>6</v>
      </c>
      <c r="H362" s="13">
        <f t="shared" si="10"/>
        <v>41.3748</v>
      </c>
      <c r="I362" s="13">
        <f t="shared" si="11"/>
        <v>137.916</v>
      </c>
    </row>
    <row r="363" spans="1:9" x14ac:dyDescent="0.25">
      <c r="A363" s="5">
        <v>360</v>
      </c>
      <c r="B363" s="1" t="s">
        <v>163</v>
      </c>
      <c r="C363" s="1" t="s">
        <v>9</v>
      </c>
      <c r="D363" s="2" t="s">
        <v>164</v>
      </c>
      <c r="E363" s="3">
        <v>6.4989999999999997</v>
      </c>
      <c r="F363" s="3">
        <v>6.4989999999999997</v>
      </c>
      <c r="G363" s="6">
        <v>6</v>
      </c>
      <c r="H363" s="13">
        <f t="shared" si="10"/>
        <v>11.6982</v>
      </c>
      <c r="I363" s="13">
        <f t="shared" si="11"/>
        <v>38.994</v>
      </c>
    </row>
    <row r="364" spans="1:9" x14ac:dyDescent="0.25">
      <c r="A364" s="5">
        <v>361</v>
      </c>
      <c r="B364" s="1" t="s">
        <v>163</v>
      </c>
      <c r="C364" s="1" t="s">
        <v>9</v>
      </c>
      <c r="D364" s="2" t="s">
        <v>165</v>
      </c>
      <c r="E364" s="3">
        <v>3.8370000000000002</v>
      </c>
      <c r="F364" s="3">
        <v>3.8370000000000002</v>
      </c>
      <c r="G364" s="6">
        <v>6</v>
      </c>
      <c r="H364" s="13">
        <f t="shared" si="10"/>
        <v>6.9066000000000001</v>
      </c>
      <c r="I364" s="13">
        <f t="shared" si="11"/>
        <v>23.022000000000002</v>
      </c>
    </row>
    <row r="365" spans="1:9" x14ac:dyDescent="0.25">
      <c r="A365" s="5">
        <v>362</v>
      </c>
      <c r="B365" s="1" t="s">
        <v>163</v>
      </c>
      <c r="C365" s="1" t="s">
        <v>9</v>
      </c>
      <c r="D365" s="2" t="s">
        <v>166</v>
      </c>
      <c r="E365" s="3">
        <v>0.112</v>
      </c>
      <c r="F365" s="3">
        <v>0.112</v>
      </c>
      <c r="G365" s="6">
        <v>6</v>
      </c>
      <c r="H365" s="13">
        <f t="shared" si="10"/>
        <v>0.2016</v>
      </c>
      <c r="I365" s="13">
        <f t="shared" si="11"/>
        <v>0.67200000000000004</v>
      </c>
    </row>
    <row r="366" spans="1:9" x14ac:dyDescent="0.25">
      <c r="A366" s="5">
        <v>363</v>
      </c>
      <c r="B366" s="1" t="s">
        <v>163</v>
      </c>
      <c r="C366" s="1" t="s">
        <v>9</v>
      </c>
      <c r="D366" s="2" t="s">
        <v>120</v>
      </c>
      <c r="E366" s="3">
        <v>0.04</v>
      </c>
      <c r="F366" s="3">
        <v>0.04</v>
      </c>
      <c r="G366" s="6">
        <v>6</v>
      </c>
      <c r="H366" s="13">
        <f t="shared" si="10"/>
        <v>7.1999999999999995E-2</v>
      </c>
      <c r="I366" s="13">
        <f t="shared" si="11"/>
        <v>0.24</v>
      </c>
    </row>
    <row r="367" spans="1:9" x14ac:dyDescent="0.25">
      <c r="A367" s="5">
        <v>364</v>
      </c>
      <c r="B367" s="1" t="s">
        <v>163</v>
      </c>
      <c r="C367" s="1" t="s">
        <v>9</v>
      </c>
      <c r="D367" s="2" t="s">
        <v>13</v>
      </c>
      <c r="E367" s="3">
        <v>0.27100000000000002</v>
      </c>
      <c r="F367" s="3">
        <v>0.27100000000000002</v>
      </c>
      <c r="G367" s="6">
        <v>6</v>
      </c>
      <c r="H367" s="13">
        <f t="shared" si="10"/>
        <v>0.48780000000000001</v>
      </c>
      <c r="I367" s="13">
        <f t="shared" si="11"/>
        <v>1.6260000000000001</v>
      </c>
    </row>
    <row r="368" spans="1:9" x14ac:dyDescent="0.25">
      <c r="A368" s="5">
        <v>365</v>
      </c>
      <c r="B368" s="1" t="s">
        <v>163</v>
      </c>
      <c r="C368" s="1" t="s">
        <v>9</v>
      </c>
      <c r="D368" s="2" t="s">
        <v>21</v>
      </c>
      <c r="E368" s="3">
        <v>0.26700000000000002</v>
      </c>
      <c r="F368" s="3">
        <v>0.26700000000000002</v>
      </c>
      <c r="G368" s="6">
        <v>6</v>
      </c>
      <c r="H368" s="13">
        <f t="shared" si="10"/>
        <v>0.48060000000000003</v>
      </c>
      <c r="I368" s="13">
        <f t="shared" si="11"/>
        <v>1.6020000000000001</v>
      </c>
    </row>
    <row r="369" spans="1:9" x14ac:dyDescent="0.25">
      <c r="A369" s="5">
        <v>366</v>
      </c>
      <c r="B369" s="1" t="s">
        <v>163</v>
      </c>
      <c r="C369" s="1" t="s">
        <v>9</v>
      </c>
      <c r="D369" s="2" t="s">
        <v>14</v>
      </c>
      <c r="E369" s="3">
        <v>0.71399999999999997</v>
      </c>
      <c r="F369" s="3">
        <v>0.71399999999999997</v>
      </c>
      <c r="G369" s="7">
        <v>6</v>
      </c>
      <c r="H369" s="13">
        <f t="shared" si="10"/>
        <v>1.2851999999999999</v>
      </c>
      <c r="I369" s="13">
        <f t="shared" si="11"/>
        <v>4.2839999999999998</v>
      </c>
    </row>
    <row r="370" spans="1:9" x14ac:dyDescent="0.25">
      <c r="A370" s="5">
        <v>367</v>
      </c>
      <c r="B370" s="1" t="s">
        <v>163</v>
      </c>
      <c r="C370" s="1" t="s">
        <v>9</v>
      </c>
      <c r="D370" s="2" t="s">
        <v>12</v>
      </c>
      <c r="E370" s="3">
        <v>0.68200000000000005</v>
      </c>
      <c r="F370" s="3">
        <v>0.68200000000000005</v>
      </c>
      <c r="G370" s="6">
        <v>6</v>
      </c>
      <c r="H370" s="13">
        <f t="shared" si="10"/>
        <v>1.2276</v>
      </c>
      <c r="I370" s="13">
        <f t="shared" si="11"/>
        <v>4.0920000000000005</v>
      </c>
    </row>
    <row r="371" spans="1:9" x14ac:dyDescent="0.25">
      <c r="A371" s="5">
        <v>368</v>
      </c>
      <c r="B371" s="1" t="s">
        <v>163</v>
      </c>
      <c r="C371" s="1" t="s">
        <v>9</v>
      </c>
      <c r="D371" s="2" t="s">
        <v>22</v>
      </c>
      <c r="E371" s="3">
        <v>14.441000000000001</v>
      </c>
      <c r="F371" s="3">
        <v>14.441000000000001</v>
      </c>
      <c r="G371" s="6">
        <v>6</v>
      </c>
      <c r="H371" s="13">
        <f t="shared" si="10"/>
        <v>25.9938</v>
      </c>
      <c r="I371" s="13">
        <f t="shared" si="11"/>
        <v>86.646000000000001</v>
      </c>
    </row>
    <row r="372" spans="1:9" x14ac:dyDescent="0.25">
      <c r="A372" s="5">
        <v>369</v>
      </c>
      <c r="B372" s="1" t="s">
        <v>163</v>
      </c>
      <c r="C372" s="1" t="s">
        <v>9</v>
      </c>
      <c r="D372" s="2" t="s">
        <v>23</v>
      </c>
      <c r="E372" s="3">
        <v>5.0369999999999999</v>
      </c>
      <c r="F372" s="3">
        <v>5.0369999999999999</v>
      </c>
      <c r="G372" s="6">
        <v>6</v>
      </c>
      <c r="H372" s="13">
        <f t="shared" si="10"/>
        <v>9.0665999999999993</v>
      </c>
      <c r="I372" s="13">
        <f t="shared" si="11"/>
        <v>30.222000000000001</v>
      </c>
    </row>
    <row r="373" spans="1:9" x14ac:dyDescent="0.25">
      <c r="A373" s="5">
        <v>370</v>
      </c>
      <c r="B373" s="1" t="s">
        <v>163</v>
      </c>
      <c r="C373" s="1" t="s">
        <v>9</v>
      </c>
      <c r="D373" s="2" t="s">
        <v>24</v>
      </c>
      <c r="E373" s="3">
        <v>1.7729999999999999</v>
      </c>
      <c r="F373" s="3">
        <v>1.7729999999999999</v>
      </c>
      <c r="G373" s="6">
        <v>6</v>
      </c>
      <c r="H373" s="13">
        <f t="shared" si="10"/>
        <v>3.1913999999999998</v>
      </c>
      <c r="I373" s="13">
        <f t="shared" si="11"/>
        <v>10.638</v>
      </c>
    </row>
    <row r="374" spans="1:9" x14ac:dyDescent="0.25">
      <c r="A374" s="5">
        <v>371</v>
      </c>
      <c r="B374" s="1" t="s">
        <v>168</v>
      </c>
      <c r="C374" s="1" t="s">
        <v>9</v>
      </c>
      <c r="D374" s="2" t="s">
        <v>169</v>
      </c>
      <c r="E374" s="3">
        <v>441.24099999999999</v>
      </c>
      <c r="F374" s="3" t="s">
        <v>414</v>
      </c>
      <c r="G374" s="6">
        <v>6</v>
      </c>
      <c r="H374" s="13">
        <f t="shared" si="10"/>
        <v>794.23379999999997</v>
      </c>
      <c r="I374" s="13">
        <f t="shared" si="11"/>
        <v>2647.4459999999999</v>
      </c>
    </row>
    <row r="375" spans="1:9" x14ac:dyDescent="0.25">
      <c r="A375" s="5">
        <v>372</v>
      </c>
      <c r="B375" s="1" t="s">
        <v>168</v>
      </c>
      <c r="C375" s="1" t="s">
        <v>9</v>
      </c>
      <c r="D375" s="2" t="s">
        <v>170</v>
      </c>
      <c r="E375" s="3">
        <v>12.584</v>
      </c>
      <c r="F375" s="3" t="s">
        <v>413</v>
      </c>
      <c r="G375" s="6">
        <v>6</v>
      </c>
      <c r="H375" s="13">
        <f t="shared" si="10"/>
        <v>22.651199999999996</v>
      </c>
      <c r="I375" s="13">
        <f t="shared" si="11"/>
        <v>75.503999999999991</v>
      </c>
    </row>
    <row r="376" spans="1:9" x14ac:dyDescent="0.25">
      <c r="A376" s="5">
        <v>373</v>
      </c>
      <c r="B376" s="1" t="s">
        <v>168</v>
      </c>
      <c r="C376" s="1" t="s">
        <v>9</v>
      </c>
      <c r="D376" s="2" t="s">
        <v>171</v>
      </c>
      <c r="E376" s="3">
        <v>2.88</v>
      </c>
      <c r="F376" s="3" t="s">
        <v>412</v>
      </c>
      <c r="G376" s="6">
        <v>6</v>
      </c>
      <c r="H376" s="13">
        <f t="shared" si="10"/>
        <v>5.1840000000000002</v>
      </c>
      <c r="I376" s="13">
        <f t="shared" si="11"/>
        <v>17.28</v>
      </c>
    </row>
    <row r="377" spans="1:9" x14ac:dyDescent="0.25">
      <c r="A377" s="5">
        <v>374</v>
      </c>
      <c r="B377" s="1" t="s">
        <v>168</v>
      </c>
      <c r="C377" s="1" t="s">
        <v>9</v>
      </c>
      <c r="D377" s="2" t="s">
        <v>173</v>
      </c>
      <c r="E377" s="3">
        <v>127.619</v>
      </c>
      <c r="F377" s="3" t="s">
        <v>411</v>
      </c>
      <c r="G377" s="6">
        <v>6</v>
      </c>
      <c r="H377" s="13">
        <f t="shared" si="10"/>
        <v>229.71419999999998</v>
      </c>
      <c r="I377" s="13">
        <f t="shared" si="11"/>
        <v>765.71399999999994</v>
      </c>
    </row>
    <row r="378" spans="1:9" x14ac:dyDescent="0.25">
      <c r="A378" s="5">
        <v>375</v>
      </c>
      <c r="B378" s="1" t="s">
        <v>168</v>
      </c>
      <c r="C378" s="1" t="s">
        <v>9</v>
      </c>
      <c r="D378" s="2" t="s">
        <v>10</v>
      </c>
      <c r="E378" s="3">
        <v>9.8829999999999991</v>
      </c>
      <c r="F378" s="3" t="s">
        <v>410</v>
      </c>
      <c r="G378" s="6">
        <v>6</v>
      </c>
      <c r="H378" s="13">
        <f t="shared" si="10"/>
        <v>17.789399999999997</v>
      </c>
      <c r="I378" s="13">
        <f t="shared" si="11"/>
        <v>59.297999999999995</v>
      </c>
    </row>
    <row r="379" spans="1:9" x14ac:dyDescent="0.25">
      <c r="A379" s="5">
        <v>376</v>
      </c>
      <c r="B379" s="1" t="s">
        <v>168</v>
      </c>
      <c r="C379" s="1" t="s">
        <v>9</v>
      </c>
      <c r="D379" s="2" t="s">
        <v>174</v>
      </c>
      <c r="E379" s="3">
        <v>10.414999999999999</v>
      </c>
      <c r="F379" s="3" t="s">
        <v>409</v>
      </c>
      <c r="G379" s="6">
        <v>6</v>
      </c>
      <c r="H379" s="13">
        <f t="shared" si="10"/>
        <v>18.746999999999996</v>
      </c>
      <c r="I379" s="13">
        <f t="shared" si="11"/>
        <v>62.489999999999995</v>
      </c>
    </row>
    <row r="380" spans="1:9" x14ac:dyDescent="0.25">
      <c r="A380" s="5">
        <v>377</v>
      </c>
      <c r="B380" s="1" t="s">
        <v>168</v>
      </c>
      <c r="C380" s="1" t="s">
        <v>9</v>
      </c>
      <c r="D380" s="2" t="s">
        <v>165</v>
      </c>
      <c r="E380" s="3">
        <v>36.152999999999999</v>
      </c>
      <c r="F380" s="3" t="s">
        <v>408</v>
      </c>
      <c r="G380" s="6">
        <v>6</v>
      </c>
      <c r="H380" s="13">
        <f t="shared" si="10"/>
        <v>65.075400000000002</v>
      </c>
      <c r="I380" s="13">
        <f t="shared" si="11"/>
        <v>216.91800000000001</v>
      </c>
    </row>
    <row r="381" spans="1:9" x14ac:dyDescent="0.25">
      <c r="A381" s="5">
        <v>378</v>
      </c>
      <c r="B381" s="1" t="s">
        <v>168</v>
      </c>
      <c r="C381" s="1" t="s">
        <v>9</v>
      </c>
      <c r="D381" s="2" t="s">
        <v>120</v>
      </c>
      <c r="E381" s="3">
        <v>25.102</v>
      </c>
      <c r="F381" s="3" t="s">
        <v>407</v>
      </c>
      <c r="G381" s="6">
        <v>6</v>
      </c>
      <c r="H381" s="13">
        <f t="shared" si="10"/>
        <v>45.183599999999998</v>
      </c>
      <c r="I381" s="13">
        <f t="shared" si="11"/>
        <v>150.61199999999999</v>
      </c>
    </row>
    <row r="382" spans="1:9" x14ac:dyDescent="0.25">
      <c r="A382" s="5">
        <v>379</v>
      </c>
      <c r="B382" s="1" t="s">
        <v>168</v>
      </c>
      <c r="C382" s="1" t="s">
        <v>9</v>
      </c>
      <c r="D382" s="2" t="s">
        <v>21</v>
      </c>
      <c r="E382" s="3">
        <v>8.1890000000000001</v>
      </c>
      <c r="F382" s="3" t="s">
        <v>406</v>
      </c>
      <c r="G382" s="6">
        <v>6</v>
      </c>
      <c r="H382" s="13">
        <f t="shared" si="10"/>
        <v>14.7402</v>
      </c>
      <c r="I382" s="13">
        <f t="shared" si="11"/>
        <v>49.134</v>
      </c>
    </row>
    <row r="383" spans="1:9" x14ac:dyDescent="0.25">
      <c r="A383" s="5">
        <v>380</v>
      </c>
      <c r="B383" s="1" t="s">
        <v>168</v>
      </c>
      <c r="C383" s="1" t="s">
        <v>9</v>
      </c>
      <c r="D383" s="2" t="s">
        <v>22</v>
      </c>
      <c r="E383" s="3">
        <v>106.651</v>
      </c>
      <c r="F383" s="3" t="s">
        <v>405</v>
      </c>
      <c r="G383" s="6">
        <v>6</v>
      </c>
      <c r="H383" s="13">
        <f t="shared" si="10"/>
        <v>191.97179999999997</v>
      </c>
      <c r="I383" s="13">
        <f t="shared" si="11"/>
        <v>639.90599999999995</v>
      </c>
    </row>
    <row r="384" spans="1:9" x14ac:dyDescent="0.25">
      <c r="A384" s="5">
        <v>381</v>
      </c>
      <c r="B384" s="1" t="s">
        <v>168</v>
      </c>
      <c r="C384" s="1" t="s">
        <v>9</v>
      </c>
      <c r="D384" s="2" t="s">
        <v>23</v>
      </c>
      <c r="E384" s="3">
        <v>63.213999999999999</v>
      </c>
      <c r="F384" s="3" t="s">
        <v>404</v>
      </c>
      <c r="G384" s="6">
        <v>6</v>
      </c>
      <c r="H384" s="13">
        <f t="shared" si="10"/>
        <v>113.78519999999999</v>
      </c>
      <c r="I384" s="13">
        <f t="shared" si="11"/>
        <v>379.28399999999999</v>
      </c>
    </row>
    <row r="385" spans="1:9" x14ac:dyDescent="0.25">
      <c r="A385" s="5">
        <v>382</v>
      </c>
      <c r="B385" s="1" t="s">
        <v>168</v>
      </c>
      <c r="C385" s="1" t="s">
        <v>9</v>
      </c>
      <c r="D385" s="2" t="s">
        <v>88</v>
      </c>
      <c r="E385" s="3">
        <v>155.072</v>
      </c>
      <c r="F385" s="3" t="s">
        <v>403</v>
      </c>
      <c r="G385" s="6">
        <v>6</v>
      </c>
      <c r="H385" s="13">
        <f t="shared" ref="H385:H446" si="12">I385*30%</f>
        <v>279.12959999999998</v>
      </c>
      <c r="I385" s="13">
        <f t="shared" ref="I385:I446" si="13">F385*G385</f>
        <v>930.43200000000002</v>
      </c>
    </row>
    <row r="386" spans="1:9" x14ac:dyDescent="0.25">
      <c r="A386" s="5">
        <v>383</v>
      </c>
      <c r="B386" s="1" t="s">
        <v>168</v>
      </c>
      <c r="C386" s="1" t="s">
        <v>9</v>
      </c>
      <c r="D386" s="2" t="s">
        <v>90</v>
      </c>
      <c r="E386" s="3">
        <v>126.575</v>
      </c>
      <c r="F386" s="3" t="s">
        <v>402</v>
      </c>
      <c r="G386" s="6">
        <v>6</v>
      </c>
      <c r="H386" s="13">
        <f t="shared" si="12"/>
        <v>227.83500000000001</v>
      </c>
      <c r="I386" s="13">
        <f t="shared" si="13"/>
        <v>759.45</v>
      </c>
    </row>
    <row r="387" spans="1:9" x14ac:dyDescent="0.25">
      <c r="A387" s="5">
        <v>384</v>
      </c>
      <c r="B387" s="1" t="s">
        <v>168</v>
      </c>
      <c r="C387" s="1" t="s">
        <v>9</v>
      </c>
      <c r="D387" s="2" t="s">
        <v>26</v>
      </c>
      <c r="E387" s="3">
        <v>343.27199999999999</v>
      </c>
      <c r="F387" s="3" t="s">
        <v>401</v>
      </c>
      <c r="G387" s="6">
        <v>6</v>
      </c>
      <c r="H387" s="13">
        <f t="shared" si="12"/>
        <v>617.88959999999997</v>
      </c>
      <c r="I387" s="13">
        <f t="shared" si="13"/>
        <v>2059.6320000000001</v>
      </c>
    </row>
    <row r="388" spans="1:9" x14ac:dyDescent="0.25">
      <c r="A388" s="5">
        <v>385</v>
      </c>
      <c r="B388" s="1" t="s">
        <v>168</v>
      </c>
      <c r="C388" s="1" t="s">
        <v>9</v>
      </c>
      <c r="D388" s="2" t="s">
        <v>137</v>
      </c>
      <c r="E388" s="3">
        <v>70.42</v>
      </c>
      <c r="F388" s="3" t="s">
        <v>400</v>
      </c>
      <c r="G388" s="6">
        <v>6</v>
      </c>
      <c r="H388" s="13">
        <f t="shared" si="12"/>
        <v>126.75599999999999</v>
      </c>
      <c r="I388" s="13">
        <f t="shared" si="13"/>
        <v>422.52</v>
      </c>
    </row>
    <row r="389" spans="1:9" x14ac:dyDescent="0.25">
      <c r="A389" s="5">
        <v>386</v>
      </c>
      <c r="B389" s="1" t="s">
        <v>168</v>
      </c>
      <c r="C389" s="1" t="s">
        <v>9</v>
      </c>
      <c r="D389" s="2" t="s">
        <v>92</v>
      </c>
      <c r="E389" s="3">
        <v>280.24700000000001</v>
      </c>
      <c r="F389" s="3" t="s">
        <v>399</v>
      </c>
      <c r="G389" s="6">
        <v>6</v>
      </c>
      <c r="H389" s="13">
        <f t="shared" si="12"/>
        <v>504.44459999999998</v>
      </c>
      <c r="I389" s="13">
        <f t="shared" si="13"/>
        <v>1681.482</v>
      </c>
    </row>
    <row r="390" spans="1:9" x14ac:dyDescent="0.25">
      <c r="A390" s="5">
        <v>387</v>
      </c>
      <c r="B390" s="1" t="s">
        <v>168</v>
      </c>
      <c r="C390" s="1" t="s">
        <v>9</v>
      </c>
      <c r="D390" s="2" t="s">
        <v>94</v>
      </c>
      <c r="E390" s="3">
        <v>9.6219999999999999</v>
      </c>
      <c r="F390" s="3" t="s">
        <v>398</v>
      </c>
      <c r="G390" s="6">
        <v>6</v>
      </c>
      <c r="H390" s="13">
        <f t="shared" si="12"/>
        <v>17.319599999999998</v>
      </c>
      <c r="I390" s="13">
        <f t="shared" si="13"/>
        <v>57.731999999999999</v>
      </c>
    </row>
    <row r="391" spans="1:9" x14ac:dyDescent="0.25">
      <c r="A391" s="5">
        <v>388</v>
      </c>
      <c r="B391" s="1" t="s">
        <v>168</v>
      </c>
      <c r="C391" s="1" t="s">
        <v>9</v>
      </c>
      <c r="D391" s="2" t="s">
        <v>175</v>
      </c>
      <c r="E391" s="3">
        <v>30.387</v>
      </c>
      <c r="F391" s="3" t="s">
        <v>397</v>
      </c>
      <c r="G391" s="6">
        <v>6</v>
      </c>
      <c r="H391" s="13">
        <f t="shared" si="12"/>
        <v>54.696599999999997</v>
      </c>
      <c r="I391" s="13">
        <f t="shared" si="13"/>
        <v>182.322</v>
      </c>
    </row>
    <row r="392" spans="1:9" x14ac:dyDescent="0.25">
      <c r="A392" s="5">
        <v>389</v>
      </c>
      <c r="B392" s="1" t="s">
        <v>168</v>
      </c>
      <c r="C392" s="1" t="s">
        <v>9</v>
      </c>
      <c r="D392" s="2" t="s">
        <v>176</v>
      </c>
      <c r="E392" s="3">
        <v>46.786999999999999</v>
      </c>
      <c r="F392" s="3" t="s">
        <v>396</v>
      </c>
      <c r="G392" s="6">
        <v>6</v>
      </c>
      <c r="H392" s="13">
        <f t="shared" si="12"/>
        <v>84.216599999999985</v>
      </c>
      <c r="I392" s="13">
        <f t="shared" si="13"/>
        <v>280.72199999999998</v>
      </c>
    </row>
    <row r="393" spans="1:9" x14ac:dyDescent="0.25">
      <c r="A393" s="5">
        <v>390</v>
      </c>
      <c r="B393" s="1" t="s">
        <v>168</v>
      </c>
      <c r="C393" s="1" t="s">
        <v>9</v>
      </c>
      <c r="D393" s="2" t="s">
        <v>177</v>
      </c>
      <c r="E393" s="3">
        <v>30.542999999999999</v>
      </c>
      <c r="F393" s="3" t="s">
        <v>395</v>
      </c>
      <c r="G393" s="6">
        <v>6</v>
      </c>
      <c r="H393" s="13">
        <f t="shared" si="12"/>
        <v>54.977399999999996</v>
      </c>
      <c r="I393" s="13">
        <f t="shared" si="13"/>
        <v>183.25799999999998</v>
      </c>
    </row>
    <row r="394" spans="1:9" x14ac:dyDescent="0.25">
      <c r="A394" s="5">
        <v>391</v>
      </c>
      <c r="B394" s="1" t="s">
        <v>168</v>
      </c>
      <c r="C394" s="1" t="s">
        <v>9</v>
      </c>
      <c r="D394" s="2" t="s">
        <v>178</v>
      </c>
      <c r="E394" s="3">
        <v>20.372</v>
      </c>
      <c r="F394" s="3" t="s">
        <v>394</v>
      </c>
      <c r="G394" s="6">
        <v>6</v>
      </c>
      <c r="H394" s="13">
        <f t="shared" si="12"/>
        <v>36.669599999999996</v>
      </c>
      <c r="I394" s="13">
        <f t="shared" si="13"/>
        <v>122.232</v>
      </c>
    </row>
    <row r="395" spans="1:9" x14ac:dyDescent="0.25">
      <c r="A395" s="5">
        <v>392</v>
      </c>
      <c r="B395" s="1" t="s">
        <v>168</v>
      </c>
      <c r="C395" s="1" t="s">
        <v>9</v>
      </c>
      <c r="D395" s="2" t="s">
        <v>179</v>
      </c>
      <c r="E395" s="3">
        <v>25.635000000000002</v>
      </c>
      <c r="F395" s="3" t="s">
        <v>393</v>
      </c>
      <c r="G395" s="6">
        <v>6</v>
      </c>
      <c r="H395" s="13">
        <f t="shared" si="12"/>
        <v>46.143000000000001</v>
      </c>
      <c r="I395" s="13">
        <f t="shared" si="13"/>
        <v>153.81</v>
      </c>
    </row>
    <row r="396" spans="1:9" ht="13.5" customHeight="1" x14ac:dyDescent="0.25">
      <c r="A396" s="5">
        <v>393</v>
      </c>
      <c r="B396" s="1" t="s">
        <v>168</v>
      </c>
      <c r="C396" s="1" t="s">
        <v>9</v>
      </c>
      <c r="D396" s="2" t="s">
        <v>194</v>
      </c>
      <c r="E396" s="3">
        <v>2.1120000000000001</v>
      </c>
      <c r="F396" s="3" t="s">
        <v>392</v>
      </c>
      <c r="G396" s="6">
        <v>6</v>
      </c>
      <c r="H396" s="13">
        <f t="shared" si="12"/>
        <v>3.8016000000000001</v>
      </c>
      <c r="I396" s="13">
        <f t="shared" si="13"/>
        <v>12.672000000000001</v>
      </c>
    </row>
    <row r="397" spans="1:9" hidden="1" x14ac:dyDescent="0.25">
      <c r="A397" s="5">
        <v>394</v>
      </c>
      <c r="B397" s="1" t="s">
        <v>168</v>
      </c>
      <c r="C397" s="1" t="s">
        <v>9</v>
      </c>
      <c r="D397" s="2" t="s">
        <v>172</v>
      </c>
      <c r="E397" s="3">
        <v>4.1100000000000003</v>
      </c>
      <c r="F397" s="3" t="s">
        <v>391</v>
      </c>
      <c r="G397" s="6">
        <v>6</v>
      </c>
      <c r="H397" s="13">
        <f t="shared" si="12"/>
        <v>7.3980000000000006</v>
      </c>
      <c r="I397" s="13">
        <f t="shared" si="13"/>
        <v>24.660000000000004</v>
      </c>
    </row>
    <row r="398" spans="1:9" x14ac:dyDescent="0.25">
      <c r="A398" s="5">
        <v>395</v>
      </c>
      <c r="B398" s="1" t="s">
        <v>415</v>
      </c>
      <c r="C398" s="1" t="s">
        <v>9</v>
      </c>
      <c r="D398" s="2" t="s">
        <v>70</v>
      </c>
      <c r="E398" s="3">
        <v>173.869</v>
      </c>
      <c r="F398" s="3">
        <v>131.869</v>
      </c>
      <c r="G398" s="6">
        <v>6</v>
      </c>
      <c r="H398" s="13">
        <f t="shared" si="12"/>
        <v>237.36419999999998</v>
      </c>
      <c r="I398" s="13">
        <f t="shared" si="13"/>
        <v>791.21399999999994</v>
      </c>
    </row>
    <row r="399" spans="1:9" x14ac:dyDescent="0.25">
      <c r="A399" s="5">
        <v>396</v>
      </c>
      <c r="B399" s="1" t="s">
        <v>415</v>
      </c>
      <c r="C399" s="1" t="s">
        <v>9</v>
      </c>
      <c r="D399" s="2" t="s">
        <v>416</v>
      </c>
      <c r="E399" s="3">
        <v>0.56499999999999995</v>
      </c>
      <c r="F399" s="3" t="s">
        <v>441</v>
      </c>
      <c r="G399" s="6">
        <v>6</v>
      </c>
      <c r="H399" s="13">
        <f t="shared" si="12"/>
        <v>1.0169999999999999</v>
      </c>
      <c r="I399" s="13">
        <f t="shared" si="13"/>
        <v>3.3899999999999997</v>
      </c>
    </row>
    <row r="400" spans="1:9" x14ac:dyDescent="0.25">
      <c r="A400" s="5">
        <v>397</v>
      </c>
      <c r="B400" s="1" t="s">
        <v>415</v>
      </c>
      <c r="C400" s="1" t="s">
        <v>9</v>
      </c>
      <c r="D400" s="2" t="s">
        <v>417</v>
      </c>
      <c r="E400" s="3">
        <v>7.7910000000000004</v>
      </c>
      <c r="F400" s="3" t="s">
        <v>442</v>
      </c>
      <c r="G400" s="6">
        <v>6</v>
      </c>
      <c r="H400" s="13">
        <f t="shared" si="12"/>
        <v>14.0238</v>
      </c>
      <c r="I400" s="13">
        <f t="shared" si="13"/>
        <v>46.746000000000002</v>
      </c>
    </row>
    <row r="401" spans="1:9" x14ac:dyDescent="0.25">
      <c r="A401" s="5">
        <v>398</v>
      </c>
      <c r="B401" s="1" t="s">
        <v>415</v>
      </c>
      <c r="C401" s="1" t="s">
        <v>9</v>
      </c>
      <c r="D401" s="2" t="s">
        <v>418</v>
      </c>
      <c r="E401" s="3">
        <v>2.99</v>
      </c>
      <c r="F401" s="3" t="s">
        <v>443</v>
      </c>
      <c r="G401" s="6">
        <v>6</v>
      </c>
      <c r="H401" s="13">
        <f t="shared" si="12"/>
        <v>5.3820000000000006</v>
      </c>
      <c r="I401" s="13">
        <f t="shared" si="13"/>
        <v>17.940000000000001</v>
      </c>
    </row>
    <row r="402" spans="1:9" x14ac:dyDescent="0.25">
      <c r="A402" s="5">
        <v>399</v>
      </c>
      <c r="B402" s="1" t="s">
        <v>415</v>
      </c>
      <c r="C402" s="1" t="s">
        <v>9</v>
      </c>
      <c r="D402" s="2" t="s">
        <v>419</v>
      </c>
      <c r="E402" s="3">
        <v>5.0069999999999997</v>
      </c>
      <c r="F402" s="3" t="s">
        <v>444</v>
      </c>
      <c r="G402" s="6">
        <v>6</v>
      </c>
      <c r="H402" s="13">
        <f t="shared" si="12"/>
        <v>9.0125999999999991</v>
      </c>
      <c r="I402" s="13">
        <f t="shared" si="13"/>
        <v>30.041999999999998</v>
      </c>
    </row>
    <row r="403" spans="1:9" x14ac:dyDescent="0.25">
      <c r="A403" s="5">
        <v>400</v>
      </c>
      <c r="B403" s="1" t="s">
        <v>415</v>
      </c>
      <c r="C403" s="1" t="s">
        <v>9</v>
      </c>
      <c r="D403" s="2" t="s">
        <v>420</v>
      </c>
      <c r="E403" s="3">
        <v>348.70499999999998</v>
      </c>
      <c r="F403" s="3" t="s">
        <v>440</v>
      </c>
      <c r="G403" s="6">
        <v>6</v>
      </c>
      <c r="H403" s="13">
        <f t="shared" si="12"/>
        <v>514.26900000000001</v>
      </c>
      <c r="I403" s="13">
        <f t="shared" si="13"/>
        <v>1714.23</v>
      </c>
    </row>
    <row r="404" spans="1:9" x14ac:dyDescent="0.25">
      <c r="A404" s="5">
        <v>401</v>
      </c>
      <c r="B404" s="1" t="s">
        <v>415</v>
      </c>
      <c r="C404" s="1" t="s">
        <v>9</v>
      </c>
      <c r="D404" s="2" t="s">
        <v>51</v>
      </c>
      <c r="E404" s="3">
        <v>164.881</v>
      </c>
      <c r="F404" s="3">
        <v>152.881</v>
      </c>
      <c r="G404" s="6">
        <v>6</v>
      </c>
      <c r="H404" s="13">
        <f t="shared" si="12"/>
        <v>275.18580000000003</v>
      </c>
      <c r="I404" s="13">
        <f t="shared" si="13"/>
        <v>917.28600000000006</v>
      </c>
    </row>
    <row r="405" spans="1:9" x14ac:dyDescent="0.25">
      <c r="A405" s="5">
        <v>402</v>
      </c>
      <c r="B405" s="1" t="s">
        <v>415</v>
      </c>
      <c r="C405" s="1" t="s">
        <v>9</v>
      </c>
      <c r="D405" s="2" t="s">
        <v>421</v>
      </c>
      <c r="E405" s="3">
        <v>8.8209999999999997</v>
      </c>
      <c r="F405" s="3" t="s">
        <v>445</v>
      </c>
      <c r="G405" s="6">
        <v>6</v>
      </c>
      <c r="H405" s="13">
        <f t="shared" si="12"/>
        <v>15.877800000000001</v>
      </c>
      <c r="I405" s="13">
        <f t="shared" si="13"/>
        <v>52.926000000000002</v>
      </c>
    </row>
    <row r="406" spans="1:9" x14ac:dyDescent="0.25">
      <c r="A406" s="5">
        <v>403</v>
      </c>
      <c r="B406" s="1" t="s">
        <v>415</v>
      </c>
      <c r="C406" s="1" t="s">
        <v>9</v>
      </c>
      <c r="D406" s="2" t="s">
        <v>422</v>
      </c>
      <c r="E406" s="3">
        <v>7.0359999999999996</v>
      </c>
      <c r="F406" s="3" t="s">
        <v>446</v>
      </c>
      <c r="G406" s="6">
        <v>6</v>
      </c>
      <c r="H406" s="13">
        <f t="shared" si="12"/>
        <v>12.664799999999998</v>
      </c>
      <c r="I406" s="13">
        <f t="shared" si="13"/>
        <v>42.215999999999994</v>
      </c>
    </row>
    <row r="407" spans="1:9" x14ac:dyDescent="0.25">
      <c r="A407" s="5">
        <v>404</v>
      </c>
      <c r="B407" s="1" t="s">
        <v>415</v>
      </c>
      <c r="C407" s="1" t="s">
        <v>9</v>
      </c>
      <c r="D407" s="2" t="s">
        <v>423</v>
      </c>
      <c r="E407" s="3">
        <v>9.9179999999999993</v>
      </c>
      <c r="F407" s="3" t="s">
        <v>447</v>
      </c>
      <c r="G407" s="6">
        <v>6</v>
      </c>
      <c r="H407" s="13">
        <f t="shared" si="12"/>
        <v>17.852399999999999</v>
      </c>
      <c r="I407" s="13">
        <f t="shared" si="13"/>
        <v>59.507999999999996</v>
      </c>
    </row>
    <row r="408" spans="1:9" x14ac:dyDescent="0.25">
      <c r="A408" s="5">
        <v>405</v>
      </c>
      <c r="B408" s="1" t="s">
        <v>415</v>
      </c>
      <c r="C408" s="1" t="s">
        <v>9</v>
      </c>
      <c r="D408" s="2" t="s">
        <v>423</v>
      </c>
      <c r="E408" s="3">
        <v>0.39700000000000002</v>
      </c>
      <c r="F408" s="3" t="s">
        <v>448</v>
      </c>
      <c r="G408" s="6">
        <v>6</v>
      </c>
      <c r="H408" s="13">
        <f t="shared" si="12"/>
        <v>0.71460000000000001</v>
      </c>
      <c r="I408" s="13">
        <f t="shared" si="13"/>
        <v>2.3820000000000001</v>
      </c>
    </row>
    <row r="409" spans="1:9" x14ac:dyDescent="0.25">
      <c r="A409" s="5">
        <v>406</v>
      </c>
      <c r="B409" s="1" t="s">
        <v>415</v>
      </c>
      <c r="C409" s="1" t="s">
        <v>9</v>
      </c>
      <c r="D409" s="2" t="s">
        <v>58</v>
      </c>
      <c r="E409" s="3">
        <v>103.374</v>
      </c>
      <c r="F409" s="3" t="s">
        <v>449</v>
      </c>
      <c r="G409" s="6">
        <v>6</v>
      </c>
      <c r="H409" s="13">
        <f t="shared" si="12"/>
        <v>186.07319999999996</v>
      </c>
      <c r="I409" s="13">
        <f t="shared" si="13"/>
        <v>620.24399999999991</v>
      </c>
    </row>
    <row r="410" spans="1:9" x14ac:dyDescent="0.25">
      <c r="A410" s="5">
        <v>407</v>
      </c>
      <c r="B410" s="1" t="s">
        <v>415</v>
      </c>
      <c r="C410" s="1" t="s">
        <v>9</v>
      </c>
      <c r="D410" s="2" t="s">
        <v>424</v>
      </c>
      <c r="E410" s="3">
        <v>5.9589999999999996</v>
      </c>
      <c r="F410" s="3" t="s">
        <v>450</v>
      </c>
      <c r="G410" s="6">
        <v>6</v>
      </c>
      <c r="H410" s="13">
        <f t="shared" si="12"/>
        <v>10.726199999999999</v>
      </c>
      <c r="I410" s="13">
        <f t="shared" si="13"/>
        <v>35.753999999999998</v>
      </c>
    </row>
    <row r="411" spans="1:9" x14ac:dyDescent="0.25">
      <c r="A411" s="5">
        <v>408</v>
      </c>
      <c r="B411" s="1" t="s">
        <v>415</v>
      </c>
      <c r="C411" s="1" t="s">
        <v>9</v>
      </c>
      <c r="D411" s="2" t="s">
        <v>425</v>
      </c>
      <c r="E411" s="3">
        <v>0.74399999999999999</v>
      </c>
      <c r="F411" s="3" t="s">
        <v>451</v>
      </c>
      <c r="G411" s="6">
        <v>6</v>
      </c>
      <c r="H411" s="13">
        <f t="shared" si="12"/>
        <v>1.3392000000000002</v>
      </c>
      <c r="I411" s="13">
        <f t="shared" si="13"/>
        <v>4.4640000000000004</v>
      </c>
    </row>
    <row r="412" spans="1:9" x14ac:dyDescent="0.25">
      <c r="A412" s="5">
        <v>409</v>
      </c>
      <c r="B412" s="1" t="s">
        <v>415</v>
      </c>
      <c r="C412" s="1" t="s">
        <v>9</v>
      </c>
      <c r="D412" s="2" t="s">
        <v>426</v>
      </c>
      <c r="E412" s="3">
        <v>23.423999999999999</v>
      </c>
      <c r="F412" s="3" t="s">
        <v>452</v>
      </c>
      <c r="G412" s="6">
        <v>6</v>
      </c>
      <c r="H412" s="13">
        <f t="shared" si="12"/>
        <v>42.163199999999996</v>
      </c>
      <c r="I412" s="13">
        <f t="shared" si="13"/>
        <v>140.54399999999998</v>
      </c>
    </row>
    <row r="413" spans="1:9" x14ac:dyDescent="0.25">
      <c r="A413" s="5">
        <v>410</v>
      </c>
      <c r="B413" s="1" t="s">
        <v>415</v>
      </c>
      <c r="C413" s="1" t="s">
        <v>9</v>
      </c>
      <c r="D413" s="2" t="s">
        <v>427</v>
      </c>
      <c r="E413" s="3">
        <v>11.554</v>
      </c>
      <c r="F413" s="3" t="s">
        <v>270</v>
      </c>
      <c r="G413" s="6">
        <v>6</v>
      </c>
      <c r="H413" s="13">
        <f t="shared" si="12"/>
        <v>20.7972</v>
      </c>
      <c r="I413" s="13">
        <f t="shared" si="13"/>
        <v>69.323999999999998</v>
      </c>
    </row>
    <row r="414" spans="1:9" x14ac:dyDescent="0.25">
      <c r="A414" s="5">
        <v>411</v>
      </c>
      <c r="B414" s="1" t="s">
        <v>415</v>
      </c>
      <c r="C414" s="1" t="s">
        <v>9</v>
      </c>
      <c r="D414" s="2" t="s">
        <v>428</v>
      </c>
      <c r="E414" s="3">
        <v>11.768000000000001</v>
      </c>
      <c r="F414" s="3" t="s">
        <v>453</v>
      </c>
      <c r="G414" s="6">
        <v>6</v>
      </c>
      <c r="H414" s="13">
        <f t="shared" si="12"/>
        <v>21.182400000000001</v>
      </c>
      <c r="I414" s="13">
        <f t="shared" si="13"/>
        <v>70.608000000000004</v>
      </c>
    </row>
    <row r="415" spans="1:9" x14ac:dyDescent="0.25">
      <c r="A415" s="5">
        <v>412</v>
      </c>
      <c r="B415" s="1" t="s">
        <v>415</v>
      </c>
      <c r="C415" s="1" t="s">
        <v>9</v>
      </c>
      <c r="D415" s="2" t="s">
        <v>62</v>
      </c>
      <c r="E415" s="3">
        <v>197.16</v>
      </c>
      <c r="F415" s="3" t="s">
        <v>454</v>
      </c>
      <c r="G415" s="6">
        <v>6</v>
      </c>
      <c r="H415" s="13">
        <f t="shared" si="12"/>
        <v>354.88799999999998</v>
      </c>
      <c r="I415" s="13">
        <f t="shared" si="13"/>
        <v>1182.96</v>
      </c>
    </row>
    <row r="416" spans="1:9" x14ac:dyDescent="0.25">
      <c r="A416" s="5">
        <v>413</v>
      </c>
      <c r="B416" s="1" t="s">
        <v>415</v>
      </c>
      <c r="C416" s="1" t="s">
        <v>9</v>
      </c>
      <c r="D416" s="2" t="s">
        <v>429</v>
      </c>
      <c r="E416" s="3">
        <v>18.396999999999998</v>
      </c>
      <c r="F416" s="3" t="s">
        <v>455</v>
      </c>
      <c r="G416" s="6">
        <v>6</v>
      </c>
      <c r="H416" s="13">
        <f t="shared" si="12"/>
        <v>33.114599999999996</v>
      </c>
      <c r="I416" s="13">
        <f t="shared" si="13"/>
        <v>110.38199999999999</v>
      </c>
    </row>
    <row r="417" spans="1:9" x14ac:dyDescent="0.25">
      <c r="A417" s="5">
        <v>414</v>
      </c>
      <c r="B417" s="1" t="s">
        <v>415</v>
      </c>
      <c r="C417" s="1" t="s">
        <v>9</v>
      </c>
      <c r="D417" s="2" t="s">
        <v>430</v>
      </c>
      <c r="E417" s="3">
        <v>9.5459999999999994</v>
      </c>
      <c r="F417" s="3" t="s">
        <v>456</v>
      </c>
      <c r="G417" s="6">
        <v>6</v>
      </c>
      <c r="H417" s="13">
        <f t="shared" si="12"/>
        <v>17.182799999999997</v>
      </c>
      <c r="I417" s="13">
        <f t="shared" si="13"/>
        <v>57.275999999999996</v>
      </c>
    </row>
    <row r="418" spans="1:9" x14ac:dyDescent="0.25">
      <c r="A418" s="5">
        <v>415</v>
      </c>
      <c r="B418" s="1" t="s">
        <v>415</v>
      </c>
      <c r="C418" s="1" t="s">
        <v>9</v>
      </c>
      <c r="D418" s="2" t="s">
        <v>431</v>
      </c>
      <c r="E418" s="3">
        <v>233.322</v>
      </c>
      <c r="F418" s="3">
        <v>149.322</v>
      </c>
      <c r="G418" s="6">
        <v>6</v>
      </c>
      <c r="H418" s="13">
        <f t="shared" si="12"/>
        <v>268.77960000000002</v>
      </c>
      <c r="I418" s="13">
        <f t="shared" si="13"/>
        <v>895.93200000000002</v>
      </c>
    </row>
    <row r="419" spans="1:9" x14ac:dyDescent="0.25">
      <c r="A419" s="5">
        <v>416</v>
      </c>
      <c r="B419" s="1" t="s">
        <v>415</v>
      </c>
      <c r="C419" s="1" t="s">
        <v>9</v>
      </c>
      <c r="D419" s="2" t="s">
        <v>432</v>
      </c>
      <c r="E419" s="3">
        <v>15.238</v>
      </c>
      <c r="F419" s="3">
        <v>15.238</v>
      </c>
      <c r="G419" s="6">
        <v>6</v>
      </c>
      <c r="H419" s="13">
        <f t="shared" si="12"/>
        <v>27.4284</v>
      </c>
      <c r="I419" s="13">
        <f t="shared" si="13"/>
        <v>91.427999999999997</v>
      </c>
    </row>
    <row r="420" spans="1:9" x14ac:dyDescent="0.25">
      <c r="A420" s="5">
        <v>417</v>
      </c>
      <c r="B420" s="1" t="s">
        <v>415</v>
      </c>
      <c r="C420" s="1" t="s">
        <v>9</v>
      </c>
      <c r="D420" s="2" t="s">
        <v>433</v>
      </c>
      <c r="E420" s="3">
        <v>78.570999999999998</v>
      </c>
      <c r="F420" s="3">
        <v>38.871000000000002</v>
      </c>
      <c r="G420" s="6">
        <v>6</v>
      </c>
      <c r="H420" s="13">
        <f t="shared" si="12"/>
        <v>69.967799999999997</v>
      </c>
      <c r="I420" s="13">
        <f t="shared" si="13"/>
        <v>233.226</v>
      </c>
    </row>
    <row r="421" spans="1:9" x14ac:dyDescent="0.25">
      <c r="A421" s="5">
        <v>418</v>
      </c>
      <c r="B421" s="1" t="s">
        <v>415</v>
      </c>
      <c r="C421" s="1" t="s">
        <v>9</v>
      </c>
      <c r="D421" s="2" t="s">
        <v>434</v>
      </c>
      <c r="E421" s="3">
        <v>15.054</v>
      </c>
      <c r="F421" s="3" t="s">
        <v>457</v>
      </c>
      <c r="G421" s="6">
        <v>6</v>
      </c>
      <c r="H421" s="13">
        <f t="shared" si="12"/>
        <v>27.097199999999997</v>
      </c>
      <c r="I421" s="13">
        <f t="shared" si="13"/>
        <v>90.323999999999998</v>
      </c>
    </row>
    <row r="422" spans="1:9" x14ac:dyDescent="0.25">
      <c r="A422" s="5">
        <v>419</v>
      </c>
      <c r="B422" s="1" t="s">
        <v>415</v>
      </c>
      <c r="C422" s="1" t="s">
        <v>9</v>
      </c>
      <c r="D422" s="2" t="s">
        <v>435</v>
      </c>
      <c r="E422" s="3">
        <v>0.125</v>
      </c>
      <c r="F422" s="3" t="s">
        <v>458</v>
      </c>
      <c r="G422" s="6">
        <v>6</v>
      </c>
      <c r="H422" s="13">
        <f t="shared" si="12"/>
        <v>0.22499999999999998</v>
      </c>
      <c r="I422" s="13">
        <f t="shared" si="13"/>
        <v>0.75</v>
      </c>
    </row>
    <row r="423" spans="1:9" x14ac:dyDescent="0.25">
      <c r="A423" s="5">
        <v>420</v>
      </c>
      <c r="B423" s="1" t="s">
        <v>415</v>
      </c>
      <c r="C423" s="1" t="s">
        <v>9</v>
      </c>
      <c r="D423" s="2" t="s">
        <v>436</v>
      </c>
      <c r="E423" s="3">
        <v>0.11799999999999999</v>
      </c>
      <c r="F423" s="3" t="s">
        <v>459</v>
      </c>
      <c r="G423" s="6">
        <v>6</v>
      </c>
      <c r="H423" s="13">
        <f t="shared" si="12"/>
        <v>0.21239999999999998</v>
      </c>
      <c r="I423" s="13">
        <f t="shared" si="13"/>
        <v>0.70799999999999996</v>
      </c>
    </row>
    <row r="424" spans="1:9" x14ac:dyDescent="0.25">
      <c r="A424" s="5">
        <v>421</v>
      </c>
      <c r="B424" s="1" t="s">
        <v>415</v>
      </c>
      <c r="C424" s="1" t="s">
        <v>9</v>
      </c>
      <c r="D424" s="2" t="s">
        <v>437</v>
      </c>
      <c r="E424" s="3">
        <v>0.38400000000000001</v>
      </c>
      <c r="F424" s="3" t="s">
        <v>460</v>
      </c>
      <c r="G424" s="6">
        <v>6</v>
      </c>
      <c r="H424" s="13">
        <f t="shared" si="12"/>
        <v>0.69120000000000004</v>
      </c>
      <c r="I424" s="13">
        <f t="shared" si="13"/>
        <v>2.3040000000000003</v>
      </c>
    </row>
    <row r="425" spans="1:9" x14ac:dyDescent="0.25">
      <c r="A425" s="5">
        <v>422</v>
      </c>
      <c r="B425" s="1" t="s">
        <v>415</v>
      </c>
      <c r="C425" s="1" t="s">
        <v>9</v>
      </c>
      <c r="D425" s="2" t="s">
        <v>438</v>
      </c>
      <c r="E425" s="3">
        <v>0.71599999999999997</v>
      </c>
      <c r="F425" s="3" t="s">
        <v>461</v>
      </c>
      <c r="G425" s="6">
        <v>6</v>
      </c>
      <c r="H425" s="13">
        <f t="shared" si="12"/>
        <v>1.2887999999999997</v>
      </c>
      <c r="I425" s="13">
        <f t="shared" si="13"/>
        <v>4.2959999999999994</v>
      </c>
    </row>
    <row r="426" spans="1:9" x14ac:dyDescent="0.25">
      <c r="A426" s="5">
        <v>423</v>
      </c>
      <c r="B426" s="1" t="s">
        <v>415</v>
      </c>
      <c r="C426" s="1" t="s">
        <v>9</v>
      </c>
      <c r="D426" s="2" t="s">
        <v>69</v>
      </c>
      <c r="E426" s="3">
        <v>26.015000000000001</v>
      </c>
      <c r="F426" s="3">
        <v>9.0150000000000006</v>
      </c>
      <c r="G426" s="6">
        <v>6</v>
      </c>
      <c r="H426" s="13">
        <f t="shared" si="12"/>
        <v>16.227</v>
      </c>
      <c r="I426" s="13">
        <f t="shared" si="13"/>
        <v>54.09</v>
      </c>
    </row>
    <row r="427" spans="1:9" x14ac:dyDescent="0.25">
      <c r="A427" s="5">
        <v>424</v>
      </c>
      <c r="B427" s="1" t="s">
        <v>415</v>
      </c>
      <c r="C427" s="1" t="s">
        <v>9</v>
      </c>
      <c r="D427" s="2" t="s">
        <v>439</v>
      </c>
      <c r="E427" s="3">
        <v>33.883000000000003</v>
      </c>
      <c r="F427" s="3">
        <v>33.883000000000003</v>
      </c>
      <c r="G427" s="6">
        <v>6</v>
      </c>
      <c r="H427" s="13">
        <f t="shared" si="12"/>
        <v>60.989399999999996</v>
      </c>
      <c r="I427" s="13">
        <f t="shared" si="13"/>
        <v>203.298</v>
      </c>
    </row>
    <row r="428" spans="1:9" x14ac:dyDescent="0.25">
      <c r="A428" s="5">
        <v>425</v>
      </c>
      <c r="B428" s="1" t="s">
        <v>462</v>
      </c>
      <c r="C428" s="1" t="s">
        <v>9</v>
      </c>
      <c r="D428" s="2" t="s">
        <v>166</v>
      </c>
      <c r="E428" s="3">
        <v>18.471</v>
      </c>
      <c r="F428" s="3" t="s">
        <v>484</v>
      </c>
      <c r="G428" s="6">
        <v>6</v>
      </c>
      <c r="H428" s="13">
        <f t="shared" si="12"/>
        <v>33.247799999999998</v>
      </c>
      <c r="I428" s="13">
        <f t="shared" si="13"/>
        <v>110.82599999999999</v>
      </c>
    </row>
    <row r="429" spans="1:9" x14ac:dyDescent="0.25">
      <c r="A429" s="5">
        <v>426</v>
      </c>
      <c r="B429" s="1" t="s">
        <v>462</v>
      </c>
      <c r="C429" s="1" t="s">
        <v>9</v>
      </c>
      <c r="D429" s="2" t="s">
        <v>120</v>
      </c>
      <c r="E429" s="3">
        <v>57.95</v>
      </c>
      <c r="F429" s="3" t="s">
        <v>486</v>
      </c>
      <c r="G429" s="6">
        <v>6</v>
      </c>
      <c r="H429" s="13">
        <f t="shared" si="12"/>
        <v>104.31000000000002</v>
      </c>
      <c r="I429" s="13">
        <f t="shared" si="13"/>
        <v>347.70000000000005</v>
      </c>
    </row>
    <row r="430" spans="1:9" x14ac:dyDescent="0.25">
      <c r="A430" s="5">
        <v>427</v>
      </c>
      <c r="B430" s="1" t="s">
        <v>462</v>
      </c>
      <c r="C430" s="1" t="s">
        <v>9</v>
      </c>
      <c r="D430" s="2" t="s">
        <v>23</v>
      </c>
      <c r="E430" s="3">
        <v>38.979999999999997</v>
      </c>
      <c r="F430" s="3" t="s">
        <v>487</v>
      </c>
      <c r="G430" s="6">
        <v>6</v>
      </c>
      <c r="H430" s="13">
        <f t="shared" si="12"/>
        <v>70.164000000000001</v>
      </c>
      <c r="I430" s="13">
        <f t="shared" si="13"/>
        <v>233.88</v>
      </c>
    </row>
    <row r="431" spans="1:9" x14ac:dyDescent="0.25">
      <c r="A431" s="5">
        <v>428</v>
      </c>
      <c r="B431" s="1" t="s">
        <v>462</v>
      </c>
      <c r="C431" s="1" t="s">
        <v>9</v>
      </c>
      <c r="D431" s="2" t="s">
        <v>24</v>
      </c>
      <c r="E431" s="3">
        <v>106.02800000000001</v>
      </c>
      <c r="F431" s="3" t="s">
        <v>488</v>
      </c>
      <c r="G431" s="6">
        <v>6</v>
      </c>
      <c r="H431" s="13">
        <f t="shared" si="12"/>
        <v>190.85040000000001</v>
      </c>
      <c r="I431" s="13">
        <f t="shared" si="13"/>
        <v>636.16800000000001</v>
      </c>
    </row>
    <row r="432" spans="1:9" x14ac:dyDescent="0.25">
      <c r="A432" s="5">
        <v>429</v>
      </c>
      <c r="B432" s="1" t="s">
        <v>462</v>
      </c>
      <c r="C432" s="1" t="s">
        <v>9</v>
      </c>
      <c r="D432" s="2" t="s">
        <v>88</v>
      </c>
      <c r="E432" s="3">
        <v>40.963000000000001</v>
      </c>
      <c r="F432" s="3" t="s">
        <v>489</v>
      </c>
      <c r="G432" s="6">
        <v>6</v>
      </c>
      <c r="H432" s="13">
        <f t="shared" si="12"/>
        <v>73.733400000000003</v>
      </c>
      <c r="I432" s="13">
        <f t="shared" si="13"/>
        <v>245.77800000000002</v>
      </c>
    </row>
    <row r="433" spans="1:9" x14ac:dyDescent="0.25">
      <c r="A433" s="5">
        <v>430</v>
      </c>
      <c r="B433" s="1" t="s">
        <v>462</v>
      </c>
      <c r="C433" s="1" t="s">
        <v>9</v>
      </c>
      <c r="D433" s="2" t="s">
        <v>25</v>
      </c>
      <c r="E433" s="3">
        <v>2.3490000000000002</v>
      </c>
      <c r="F433" s="3" t="s">
        <v>490</v>
      </c>
      <c r="G433" s="6">
        <v>6</v>
      </c>
      <c r="H433" s="13">
        <f t="shared" si="12"/>
        <v>4.2282000000000002</v>
      </c>
      <c r="I433" s="13">
        <f t="shared" si="13"/>
        <v>14.094000000000001</v>
      </c>
    </row>
    <row r="434" spans="1:9" x14ac:dyDescent="0.25">
      <c r="A434" s="5">
        <v>431</v>
      </c>
      <c r="B434" s="1" t="s">
        <v>462</v>
      </c>
      <c r="C434" s="1" t="s">
        <v>9</v>
      </c>
      <c r="D434" s="2" t="s">
        <v>89</v>
      </c>
      <c r="E434" s="3">
        <v>118.58499999999999</v>
      </c>
      <c r="F434" s="3" t="s">
        <v>491</v>
      </c>
      <c r="G434" s="6">
        <v>6</v>
      </c>
      <c r="H434" s="13">
        <f t="shared" si="12"/>
        <v>213.453</v>
      </c>
      <c r="I434" s="13">
        <f t="shared" si="13"/>
        <v>711.51</v>
      </c>
    </row>
    <row r="435" spans="1:9" x14ac:dyDescent="0.25">
      <c r="A435" s="5">
        <v>432</v>
      </c>
      <c r="B435" s="1" t="s">
        <v>462</v>
      </c>
      <c r="C435" s="1" t="s">
        <v>9</v>
      </c>
      <c r="D435" s="2" t="s">
        <v>90</v>
      </c>
      <c r="E435" s="3">
        <v>10.09</v>
      </c>
      <c r="F435" s="3" t="s">
        <v>492</v>
      </c>
      <c r="G435" s="6">
        <v>6</v>
      </c>
      <c r="H435" s="13">
        <f t="shared" si="12"/>
        <v>18.161999999999999</v>
      </c>
      <c r="I435" s="13">
        <f t="shared" si="13"/>
        <v>60.54</v>
      </c>
    </row>
    <row r="436" spans="1:9" x14ac:dyDescent="0.25">
      <c r="A436" s="5">
        <v>433</v>
      </c>
      <c r="B436" s="1" t="s">
        <v>462</v>
      </c>
      <c r="C436" s="1" t="s">
        <v>9</v>
      </c>
      <c r="D436" s="2" t="s">
        <v>91</v>
      </c>
      <c r="E436" s="3">
        <v>67.305999999999997</v>
      </c>
      <c r="F436" s="3" t="s">
        <v>493</v>
      </c>
      <c r="G436" s="6">
        <v>6</v>
      </c>
      <c r="H436" s="13">
        <f t="shared" si="12"/>
        <v>121.1508</v>
      </c>
      <c r="I436" s="13">
        <f t="shared" si="13"/>
        <v>403.83600000000001</v>
      </c>
    </row>
    <row r="437" spans="1:9" x14ac:dyDescent="0.25">
      <c r="A437" s="5">
        <v>434</v>
      </c>
      <c r="B437" s="1" t="s">
        <v>462</v>
      </c>
      <c r="C437" s="1" t="s">
        <v>9</v>
      </c>
      <c r="D437" s="2" t="s">
        <v>26</v>
      </c>
      <c r="E437" s="3">
        <v>76.762</v>
      </c>
      <c r="F437" s="3" t="s">
        <v>494</v>
      </c>
      <c r="G437" s="6">
        <v>6</v>
      </c>
      <c r="H437" s="13">
        <f t="shared" si="12"/>
        <v>138.17159999999998</v>
      </c>
      <c r="I437" s="13">
        <f t="shared" si="13"/>
        <v>460.572</v>
      </c>
    </row>
    <row r="438" spans="1:9" x14ac:dyDescent="0.25">
      <c r="A438" s="5">
        <v>435</v>
      </c>
      <c r="B438" s="1" t="s">
        <v>462</v>
      </c>
      <c r="C438" s="1" t="s">
        <v>9</v>
      </c>
      <c r="D438" s="2" t="s">
        <v>29</v>
      </c>
      <c r="E438" s="3">
        <v>31.279</v>
      </c>
      <c r="F438" s="3" t="s">
        <v>495</v>
      </c>
      <c r="G438" s="6">
        <v>6</v>
      </c>
      <c r="H438" s="13">
        <f t="shared" si="12"/>
        <v>56.302199999999999</v>
      </c>
      <c r="I438" s="13">
        <f t="shared" si="13"/>
        <v>187.67400000000001</v>
      </c>
    </row>
    <row r="439" spans="1:9" x14ac:dyDescent="0.25">
      <c r="A439" s="5">
        <v>436</v>
      </c>
      <c r="B439" s="1" t="s">
        <v>462</v>
      </c>
      <c r="C439" s="1" t="s">
        <v>9</v>
      </c>
      <c r="D439" s="2" t="s">
        <v>30</v>
      </c>
      <c r="E439" s="3">
        <v>58.103999999999999</v>
      </c>
      <c r="F439" s="3" t="s">
        <v>497</v>
      </c>
      <c r="G439" s="6">
        <v>6</v>
      </c>
      <c r="H439" s="13">
        <f t="shared" si="12"/>
        <v>104.58720000000001</v>
      </c>
      <c r="I439" s="13">
        <f t="shared" si="13"/>
        <v>348.62400000000002</v>
      </c>
    </row>
    <row r="440" spans="1:9" x14ac:dyDescent="0.25">
      <c r="A440" s="5">
        <v>437</v>
      </c>
      <c r="B440" s="1" t="s">
        <v>462</v>
      </c>
      <c r="C440" s="1" t="s">
        <v>9</v>
      </c>
      <c r="D440" s="2" t="s">
        <v>32</v>
      </c>
      <c r="E440" s="3">
        <v>22.617000000000001</v>
      </c>
      <c r="F440" s="3" t="s">
        <v>498</v>
      </c>
      <c r="G440" s="6">
        <v>6</v>
      </c>
      <c r="H440" s="13">
        <f t="shared" si="12"/>
        <v>40.710599999999999</v>
      </c>
      <c r="I440" s="13">
        <f t="shared" si="13"/>
        <v>135.702</v>
      </c>
    </row>
    <row r="441" spans="1:9" x14ac:dyDescent="0.25">
      <c r="A441" s="5">
        <v>438</v>
      </c>
      <c r="B441" s="1" t="s">
        <v>462</v>
      </c>
      <c r="C441" s="1" t="s">
        <v>9</v>
      </c>
      <c r="D441" s="2" t="s">
        <v>108</v>
      </c>
      <c r="E441" s="3">
        <v>51.845999999999997</v>
      </c>
      <c r="F441" s="3">
        <v>41.845999999999997</v>
      </c>
      <c r="G441" s="6">
        <v>6</v>
      </c>
      <c r="H441" s="13">
        <f t="shared" si="12"/>
        <v>75.322799999999987</v>
      </c>
      <c r="I441" s="13">
        <f t="shared" si="13"/>
        <v>251.07599999999996</v>
      </c>
    </row>
    <row r="442" spans="1:9" x14ac:dyDescent="0.25">
      <c r="A442" s="5">
        <v>439</v>
      </c>
      <c r="B442" s="1" t="s">
        <v>462</v>
      </c>
      <c r="C442" s="1" t="s">
        <v>9</v>
      </c>
      <c r="D442" s="2" t="s">
        <v>463</v>
      </c>
      <c r="E442" s="3">
        <v>18.155000000000001</v>
      </c>
      <c r="F442" s="3" t="s">
        <v>499</v>
      </c>
      <c r="G442" s="6">
        <v>6</v>
      </c>
      <c r="H442" s="13">
        <f t="shared" si="12"/>
        <v>32.679000000000002</v>
      </c>
      <c r="I442" s="13">
        <f t="shared" si="13"/>
        <v>108.93</v>
      </c>
    </row>
    <row r="443" spans="1:9" x14ac:dyDescent="0.25">
      <c r="A443" s="5">
        <v>440</v>
      </c>
      <c r="B443" s="1" t="s">
        <v>462</v>
      </c>
      <c r="C443" s="1" t="s">
        <v>9</v>
      </c>
      <c r="D443" s="2" t="s">
        <v>464</v>
      </c>
      <c r="E443" s="3">
        <v>17.242999999999999</v>
      </c>
      <c r="F443" s="3" t="s">
        <v>500</v>
      </c>
      <c r="G443" s="6">
        <v>6</v>
      </c>
      <c r="H443" s="13">
        <f t="shared" si="12"/>
        <v>31.037399999999998</v>
      </c>
      <c r="I443" s="13">
        <f t="shared" si="13"/>
        <v>103.458</v>
      </c>
    </row>
    <row r="444" spans="1:9" x14ac:dyDescent="0.25">
      <c r="A444" s="5">
        <v>441</v>
      </c>
      <c r="B444" s="1" t="s">
        <v>462</v>
      </c>
      <c r="C444" s="1" t="s">
        <v>9</v>
      </c>
      <c r="D444" s="2" t="s">
        <v>465</v>
      </c>
      <c r="E444" s="3">
        <v>10.599</v>
      </c>
      <c r="F444" s="3" t="s">
        <v>501</v>
      </c>
      <c r="G444" s="6">
        <v>6</v>
      </c>
      <c r="H444" s="13">
        <f t="shared" si="12"/>
        <v>19.078199999999999</v>
      </c>
      <c r="I444" s="13">
        <f t="shared" si="13"/>
        <v>63.594000000000001</v>
      </c>
    </row>
    <row r="445" spans="1:9" x14ac:dyDescent="0.25">
      <c r="A445" s="5">
        <v>442</v>
      </c>
      <c r="B445" s="1" t="s">
        <v>462</v>
      </c>
      <c r="C445" s="1" t="s">
        <v>9</v>
      </c>
      <c r="D445" s="2" t="s">
        <v>466</v>
      </c>
      <c r="E445" s="3">
        <v>3.556</v>
      </c>
      <c r="F445" s="3" t="s">
        <v>502</v>
      </c>
      <c r="G445" s="6">
        <v>6</v>
      </c>
      <c r="H445" s="13">
        <f t="shared" si="12"/>
        <v>6.4007999999999994</v>
      </c>
      <c r="I445" s="13">
        <f t="shared" si="13"/>
        <v>21.335999999999999</v>
      </c>
    </row>
    <row r="446" spans="1:9" x14ac:dyDescent="0.25">
      <c r="A446" s="5">
        <v>443</v>
      </c>
      <c r="B446" s="1" t="s">
        <v>462</v>
      </c>
      <c r="C446" s="1" t="s">
        <v>9</v>
      </c>
      <c r="D446" s="2" t="s">
        <v>467</v>
      </c>
      <c r="E446" s="3">
        <v>1.0609999999999999</v>
      </c>
      <c r="F446" s="3" t="s">
        <v>503</v>
      </c>
      <c r="G446" s="6">
        <v>6</v>
      </c>
      <c r="H446" s="13">
        <f t="shared" si="12"/>
        <v>1.9097999999999997</v>
      </c>
      <c r="I446" s="13">
        <f t="shared" si="13"/>
        <v>6.3659999999999997</v>
      </c>
    </row>
    <row r="447" spans="1:9" x14ac:dyDescent="0.25">
      <c r="A447" s="5">
        <v>444</v>
      </c>
      <c r="B447" s="1" t="s">
        <v>462</v>
      </c>
      <c r="C447" s="1" t="s">
        <v>9</v>
      </c>
      <c r="D447" s="2" t="s">
        <v>468</v>
      </c>
      <c r="E447" s="3">
        <v>0.63700000000000001</v>
      </c>
      <c r="F447" s="3" t="s">
        <v>504</v>
      </c>
      <c r="G447" s="6">
        <v>6</v>
      </c>
      <c r="H447" s="13">
        <f t="shared" ref="H447:H508" si="14">I447*30%</f>
        <v>1.1466000000000001</v>
      </c>
      <c r="I447" s="13">
        <f t="shared" ref="I447:I507" si="15">F447*G447</f>
        <v>3.8220000000000001</v>
      </c>
    </row>
    <row r="448" spans="1:9" x14ac:dyDescent="0.25">
      <c r="A448" s="5">
        <v>445</v>
      </c>
      <c r="B448" s="1" t="s">
        <v>462</v>
      </c>
      <c r="C448" s="1" t="s">
        <v>9</v>
      </c>
      <c r="D448" s="2" t="s">
        <v>469</v>
      </c>
      <c r="E448" s="3">
        <v>9.3170000000000002</v>
      </c>
      <c r="F448" s="3" t="s">
        <v>505</v>
      </c>
      <c r="G448" s="6">
        <v>6</v>
      </c>
      <c r="H448" s="13">
        <f t="shared" si="14"/>
        <v>16.770599999999998</v>
      </c>
      <c r="I448" s="13">
        <f t="shared" si="15"/>
        <v>55.902000000000001</v>
      </c>
    </row>
    <row r="449" spans="1:9" x14ac:dyDescent="0.25">
      <c r="A449" s="5">
        <v>446</v>
      </c>
      <c r="B449" s="1" t="s">
        <v>462</v>
      </c>
      <c r="C449" s="1" t="s">
        <v>9</v>
      </c>
      <c r="D449" s="2" t="s">
        <v>470</v>
      </c>
      <c r="E449" s="3">
        <v>3.8239999999999998</v>
      </c>
      <c r="F449" s="3" t="s">
        <v>506</v>
      </c>
      <c r="G449" s="6">
        <v>6</v>
      </c>
      <c r="H449" s="13">
        <f t="shared" si="14"/>
        <v>6.8831999999999995</v>
      </c>
      <c r="I449" s="13">
        <f t="shared" si="15"/>
        <v>22.943999999999999</v>
      </c>
    </row>
    <row r="450" spans="1:9" x14ac:dyDescent="0.25">
      <c r="A450" s="5">
        <v>447</v>
      </c>
      <c r="B450" s="1" t="s">
        <v>462</v>
      </c>
      <c r="C450" s="1" t="s">
        <v>9</v>
      </c>
      <c r="D450" s="2" t="s">
        <v>471</v>
      </c>
      <c r="E450" s="3">
        <v>0.34599999999999997</v>
      </c>
      <c r="F450" s="3" t="s">
        <v>507</v>
      </c>
      <c r="G450" s="6">
        <v>6</v>
      </c>
      <c r="H450" s="13">
        <f t="shared" si="14"/>
        <v>0.62279999999999991</v>
      </c>
      <c r="I450" s="13">
        <f t="shared" si="15"/>
        <v>2.0759999999999996</v>
      </c>
    </row>
    <row r="451" spans="1:9" x14ac:dyDescent="0.25">
      <c r="A451" s="5">
        <v>448</v>
      </c>
      <c r="B451" s="1" t="s">
        <v>462</v>
      </c>
      <c r="C451" s="1" t="s">
        <v>9</v>
      </c>
      <c r="D451" s="2" t="s">
        <v>472</v>
      </c>
      <c r="E451" s="3">
        <v>9.3979999999999997</v>
      </c>
      <c r="F451" s="3" t="s">
        <v>508</v>
      </c>
      <c r="G451" s="6">
        <v>6</v>
      </c>
      <c r="H451" s="13">
        <f t="shared" si="14"/>
        <v>16.916399999999999</v>
      </c>
      <c r="I451" s="13">
        <f t="shared" si="15"/>
        <v>56.387999999999998</v>
      </c>
    </row>
    <row r="452" spans="1:9" x14ac:dyDescent="0.25">
      <c r="A452" s="5">
        <v>449</v>
      </c>
      <c r="B452" s="1" t="s">
        <v>462</v>
      </c>
      <c r="C452" s="1" t="s">
        <v>9</v>
      </c>
      <c r="D452" s="2" t="s">
        <v>473</v>
      </c>
      <c r="E452" s="3">
        <v>0.151</v>
      </c>
      <c r="F452" s="3" t="s">
        <v>509</v>
      </c>
      <c r="G452" s="6">
        <v>6</v>
      </c>
      <c r="H452" s="13">
        <f t="shared" si="14"/>
        <v>0.27179999999999999</v>
      </c>
      <c r="I452" s="13">
        <f t="shared" si="15"/>
        <v>0.90599999999999992</v>
      </c>
    </row>
    <row r="453" spans="1:9" x14ac:dyDescent="0.25">
      <c r="A453" s="5">
        <v>450</v>
      </c>
      <c r="B453" s="1" t="s">
        <v>462</v>
      </c>
      <c r="C453" s="1" t="s">
        <v>9</v>
      </c>
      <c r="D453" s="2" t="s">
        <v>474</v>
      </c>
      <c r="E453" s="3">
        <v>0.17</v>
      </c>
      <c r="F453" s="3" t="s">
        <v>510</v>
      </c>
      <c r="G453" s="6">
        <v>6</v>
      </c>
      <c r="H453" s="13">
        <f t="shared" si="14"/>
        <v>0.30599999999999999</v>
      </c>
      <c r="I453" s="13">
        <f t="shared" si="15"/>
        <v>1.02</v>
      </c>
    </row>
    <row r="454" spans="1:9" x14ac:dyDescent="0.25">
      <c r="A454" s="5">
        <v>451</v>
      </c>
      <c r="B454" s="1" t="s">
        <v>462</v>
      </c>
      <c r="C454" s="1" t="s">
        <v>9</v>
      </c>
      <c r="D454" s="2" t="s">
        <v>475</v>
      </c>
      <c r="E454" s="3">
        <v>0.89400000000000002</v>
      </c>
      <c r="F454" s="3" t="s">
        <v>511</v>
      </c>
      <c r="G454" s="6">
        <v>6</v>
      </c>
      <c r="H454" s="13">
        <f t="shared" si="14"/>
        <v>1.6092</v>
      </c>
      <c r="I454" s="13">
        <f t="shared" si="15"/>
        <v>5.3639999999999999</v>
      </c>
    </row>
    <row r="455" spans="1:9" x14ac:dyDescent="0.25">
      <c r="A455" s="5">
        <v>452</v>
      </c>
      <c r="B455" s="1" t="s">
        <v>462</v>
      </c>
      <c r="C455" s="1" t="s">
        <v>9</v>
      </c>
      <c r="D455" s="2" t="s">
        <v>476</v>
      </c>
      <c r="E455" s="3">
        <v>0.50600000000000001</v>
      </c>
      <c r="F455" s="3" t="s">
        <v>512</v>
      </c>
      <c r="G455" s="6">
        <v>6</v>
      </c>
      <c r="H455" s="13">
        <f t="shared" si="14"/>
        <v>0.91079999999999994</v>
      </c>
      <c r="I455" s="13">
        <f t="shared" si="15"/>
        <v>3.036</v>
      </c>
    </row>
    <row r="456" spans="1:9" x14ac:dyDescent="0.25">
      <c r="A456" s="5">
        <v>453</v>
      </c>
      <c r="B456" s="1" t="s">
        <v>462</v>
      </c>
      <c r="C456" s="1" t="s">
        <v>9</v>
      </c>
      <c r="D456" s="2" t="s">
        <v>477</v>
      </c>
      <c r="E456" s="3">
        <v>0.54600000000000004</v>
      </c>
      <c r="F456" s="3" t="s">
        <v>513</v>
      </c>
      <c r="G456" s="6">
        <v>6</v>
      </c>
      <c r="H456" s="13">
        <f t="shared" si="14"/>
        <v>0.98280000000000001</v>
      </c>
      <c r="I456" s="13">
        <f t="shared" si="15"/>
        <v>3.2760000000000002</v>
      </c>
    </row>
    <row r="457" spans="1:9" x14ac:dyDescent="0.25">
      <c r="A457" s="5">
        <v>454</v>
      </c>
      <c r="B457" s="1" t="s">
        <v>462</v>
      </c>
      <c r="C457" s="1" t="s">
        <v>9</v>
      </c>
      <c r="D457" s="2" t="s">
        <v>478</v>
      </c>
      <c r="E457" s="3">
        <v>3.89</v>
      </c>
      <c r="F457" s="3" t="s">
        <v>514</v>
      </c>
      <c r="G457" s="6">
        <v>6</v>
      </c>
      <c r="H457" s="13">
        <f t="shared" si="14"/>
        <v>7.0019999999999998</v>
      </c>
      <c r="I457" s="13">
        <f t="shared" si="15"/>
        <v>23.34</v>
      </c>
    </row>
    <row r="458" spans="1:9" x14ac:dyDescent="0.25">
      <c r="A458" s="5">
        <v>455</v>
      </c>
      <c r="B458" s="1" t="s">
        <v>462</v>
      </c>
      <c r="C458" s="1" t="s">
        <v>9</v>
      </c>
      <c r="D458" s="2" t="s">
        <v>479</v>
      </c>
      <c r="E458" s="3">
        <v>0.376</v>
      </c>
      <c r="F458" s="3" t="s">
        <v>515</v>
      </c>
      <c r="G458" s="6">
        <v>6</v>
      </c>
      <c r="H458" s="13">
        <f t="shared" si="14"/>
        <v>0.67680000000000007</v>
      </c>
      <c r="I458" s="13">
        <f t="shared" si="15"/>
        <v>2.2560000000000002</v>
      </c>
    </row>
    <row r="459" spans="1:9" x14ac:dyDescent="0.25">
      <c r="A459" s="5">
        <v>456</v>
      </c>
      <c r="B459" s="1" t="s">
        <v>462</v>
      </c>
      <c r="C459" s="1" t="s">
        <v>9</v>
      </c>
      <c r="D459" s="2" t="s">
        <v>480</v>
      </c>
      <c r="E459" s="3">
        <v>0.253</v>
      </c>
      <c r="F459" s="3" t="s">
        <v>516</v>
      </c>
      <c r="G459" s="6">
        <v>6</v>
      </c>
      <c r="H459" s="13">
        <f t="shared" si="14"/>
        <v>0.45539999999999997</v>
      </c>
      <c r="I459" s="13">
        <f t="shared" si="15"/>
        <v>1.518</v>
      </c>
    </row>
    <row r="460" spans="1:9" x14ac:dyDescent="0.25">
      <c r="A460" s="5">
        <v>457</v>
      </c>
      <c r="B460" s="1" t="s">
        <v>462</v>
      </c>
      <c r="C460" s="1" t="s">
        <v>9</v>
      </c>
      <c r="D460" s="2" t="s">
        <v>481</v>
      </c>
      <c r="E460" s="3">
        <v>7.165</v>
      </c>
      <c r="F460" s="3" t="s">
        <v>517</v>
      </c>
      <c r="G460" s="6">
        <v>6</v>
      </c>
      <c r="H460" s="13">
        <f t="shared" si="14"/>
        <v>12.897</v>
      </c>
      <c r="I460" s="13">
        <f t="shared" si="15"/>
        <v>42.99</v>
      </c>
    </row>
    <row r="461" spans="1:9" x14ac:dyDescent="0.25">
      <c r="A461" s="5">
        <v>458</v>
      </c>
      <c r="B461" s="1" t="s">
        <v>462</v>
      </c>
      <c r="C461" s="1" t="s">
        <v>9</v>
      </c>
      <c r="D461" s="2" t="s">
        <v>482</v>
      </c>
      <c r="E461" s="3">
        <v>7.9000000000000001E-2</v>
      </c>
      <c r="F461" s="3" t="s">
        <v>518</v>
      </c>
      <c r="G461" s="6">
        <v>6</v>
      </c>
      <c r="H461" s="13">
        <f t="shared" si="14"/>
        <v>0.14219999999999999</v>
      </c>
      <c r="I461" s="13">
        <f t="shared" si="15"/>
        <v>0.47399999999999998</v>
      </c>
    </row>
    <row r="462" spans="1:9" x14ac:dyDescent="0.25">
      <c r="A462" s="5">
        <v>459</v>
      </c>
      <c r="B462" s="1" t="s">
        <v>462</v>
      </c>
      <c r="C462" s="1" t="s">
        <v>9</v>
      </c>
      <c r="D462" s="2" t="s">
        <v>483</v>
      </c>
      <c r="E462" s="3">
        <v>0.10199999999999999</v>
      </c>
      <c r="F462" s="3" t="s">
        <v>519</v>
      </c>
      <c r="G462" s="6">
        <v>6</v>
      </c>
      <c r="H462" s="13">
        <f t="shared" si="14"/>
        <v>0.18359999999999999</v>
      </c>
      <c r="I462" s="13">
        <f t="shared" si="15"/>
        <v>0.61199999999999999</v>
      </c>
    </row>
    <row r="463" spans="1:9" x14ac:dyDescent="0.25">
      <c r="A463" s="5">
        <v>460</v>
      </c>
      <c r="B463" s="1" t="s">
        <v>462</v>
      </c>
      <c r="C463" s="1" t="s">
        <v>9</v>
      </c>
      <c r="D463" s="2" t="s">
        <v>54</v>
      </c>
      <c r="E463" s="3">
        <v>34.011000000000003</v>
      </c>
      <c r="F463" s="3" t="s">
        <v>520</v>
      </c>
      <c r="G463" s="6">
        <v>6</v>
      </c>
      <c r="H463" s="13">
        <f t="shared" si="14"/>
        <v>61.219800000000006</v>
      </c>
      <c r="I463" s="13">
        <f t="shared" si="15"/>
        <v>204.06600000000003</v>
      </c>
    </row>
    <row r="464" spans="1:9" x14ac:dyDescent="0.25">
      <c r="A464" s="5">
        <v>461</v>
      </c>
      <c r="B464" s="1" t="s">
        <v>462</v>
      </c>
      <c r="C464" s="1" t="s">
        <v>9</v>
      </c>
      <c r="D464" s="2" t="s">
        <v>165</v>
      </c>
      <c r="E464" s="3">
        <v>168.017</v>
      </c>
      <c r="F464" s="3">
        <v>67.016999999999996</v>
      </c>
      <c r="G464" s="6">
        <v>6</v>
      </c>
      <c r="H464" s="13">
        <f t="shared" si="14"/>
        <v>120.63059999999999</v>
      </c>
      <c r="I464" s="13">
        <f t="shared" si="15"/>
        <v>402.10199999999998</v>
      </c>
    </row>
    <row r="465" spans="1:9" x14ac:dyDescent="0.25">
      <c r="A465" s="5">
        <v>462</v>
      </c>
      <c r="B465" s="1" t="s">
        <v>180</v>
      </c>
      <c r="C465" s="1" t="s">
        <v>9</v>
      </c>
      <c r="D465" s="2" t="s">
        <v>27</v>
      </c>
      <c r="E465" s="3">
        <v>83.977999999999994</v>
      </c>
      <c r="F465" s="3" t="s">
        <v>619</v>
      </c>
      <c r="G465" s="6">
        <v>6</v>
      </c>
      <c r="H465" s="13">
        <f t="shared" si="14"/>
        <v>151.16039999999998</v>
      </c>
      <c r="I465" s="13">
        <f>83.978*6</f>
        <v>503.86799999999994</v>
      </c>
    </row>
    <row r="466" spans="1:9" x14ac:dyDescent="0.25">
      <c r="A466" s="5">
        <v>463</v>
      </c>
      <c r="B466" s="1" t="s">
        <v>180</v>
      </c>
      <c r="C466" s="1" t="s">
        <v>9</v>
      </c>
      <c r="D466" s="2" t="s">
        <v>24</v>
      </c>
      <c r="E466" s="3">
        <v>15.827999999999999</v>
      </c>
      <c r="F466" s="3" t="s">
        <v>618</v>
      </c>
      <c r="G466" s="6">
        <v>6</v>
      </c>
      <c r="H466" s="13">
        <f t="shared" si="14"/>
        <v>28.490399999999998</v>
      </c>
      <c r="I466" s="13">
        <f>15.828*6</f>
        <v>94.967999999999989</v>
      </c>
    </row>
    <row r="467" spans="1:9" x14ac:dyDescent="0.25">
      <c r="A467" s="5">
        <v>464</v>
      </c>
      <c r="B467" s="1" t="s">
        <v>180</v>
      </c>
      <c r="C467" s="1" t="s">
        <v>9</v>
      </c>
      <c r="D467" s="2" t="s">
        <v>12</v>
      </c>
      <c r="E467" s="3">
        <v>12.856</v>
      </c>
      <c r="F467" s="3" t="s">
        <v>617</v>
      </c>
      <c r="G467" s="6">
        <v>6</v>
      </c>
      <c r="H467" s="13">
        <f t="shared" si="14"/>
        <v>23.140799999999999</v>
      </c>
      <c r="I467" s="13">
        <f>12.856*6</f>
        <v>77.135999999999996</v>
      </c>
    </row>
    <row r="468" spans="1:9" x14ac:dyDescent="0.25">
      <c r="A468" s="5">
        <v>465</v>
      </c>
      <c r="B468" s="1" t="s">
        <v>180</v>
      </c>
      <c r="C468" s="1" t="s">
        <v>9</v>
      </c>
      <c r="D468" s="2" t="s">
        <v>22</v>
      </c>
      <c r="E468" s="3">
        <v>86.991</v>
      </c>
      <c r="F468" s="3" t="s">
        <v>616</v>
      </c>
      <c r="G468" s="6">
        <v>6</v>
      </c>
      <c r="H468" s="13">
        <f t="shared" si="14"/>
        <v>156.5838</v>
      </c>
      <c r="I468" s="13">
        <f>86.991*6</f>
        <v>521.94600000000003</v>
      </c>
    </row>
    <row r="469" spans="1:9" x14ac:dyDescent="0.25">
      <c r="A469" s="5">
        <v>466</v>
      </c>
      <c r="B469" s="1" t="s">
        <v>180</v>
      </c>
      <c r="C469" s="1" t="s">
        <v>9</v>
      </c>
      <c r="D469" s="2" t="s">
        <v>23</v>
      </c>
      <c r="E469" s="3">
        <v>6.5810000000000004</v>
      </c>
      <c r="F469" s="3" t="s">
        <v>615</v>
      </c>
      <c r="G469" s="6">
        <v>6</v>
      </c>
      <c r="H469" s="13">
        <f t="shared" si="14"/>
        <v>11.845800000000001</v>
      </c>
      <c r="I469" s="13">
        <f>6.581*6</f>
        <v>39.486000000000004</v>
      </c>
    </row>
    <row r="470" spans="1:9" x14ac:dyDescent="0.25">
      <c r="A470" s="5">
        <v>467</v>
      </c>
      <c r="B470" s="1" t="s">
        <v>180</v>
      </c>
      <c r="C470" s="1" t="s">
        <v>9</v>
      </c>
      <c r="D470" s="2" t="s">
        <v>25</v>
      </c>
      <c r="E470" s="3">
        <v>0.9</v>
      </c>
      <c r="F470" s="3" t="s">
        <v>614</v>
      </c>
      <c r="G470" s="6">
        <v>6</v>
      </c>
      <c r="H470" s="13">
        <f t="shared" si="14"/>
        <v>1.62</v>
      </c>
      <c r="I470" s="13">
        <f>0.9*6</f>
        <v>5.4</v>
      </c>
    </row>
    <row r="471" spans="1:9" x14ac:dyDescent="0.25">
      <c r="A471" s="5">
        <v>468</v>
      </c>
      <c r="B471" s="1" t="s">
        <v>180</v>
      </c>
      <c r="C471" s="1" t="s">
        <v>9</v>
      </c>
      <c r="D471" s="2" t="s">
        <v>91</v>
      </c>
      <c r="E471" s="3">
        <v>60.634</v>
      </c>
      <c r="F471" s="3">
        <v>20.334</v>
      </c>
      <c r="G471" s="6">
        <v>6</v>
      </c>
      <c r="H471" s="13">
        <f>I471*30%</f>
        <v>36.601199999999999</v>
      </c>
      <c r="I471" s="13">
        <f>20.334*6</f>
        <v>122.00399999999999</v>
      </c>
    </row>
    <row r="472" spans="1:9" x14ac:dyDescent="0.25">
      <c r="A472" s="5">
        <v>469</v>
      </c>
      <c r="B472" s="1" t="s">
        <v>538</v>
      </c>
      <c r="C472" s="1" t="s">
        <v>9</v>
      </c>
      <c r="D472" s="2" t="s">
        <v>26</v>
      </c>
      <c r="E472" s="3">
        <v>76.712000000000003</v>
      </c>
      <c r="F472" s="3">
        <v>45.412999999999997</v>
      </c>
      <c r="G472" s="6">
        <v>6</v>
      </c>
      <c r="H472" s="13">
        <f t="shared" si="14"/>
        <v>81.74339999999998</v>
      </c>
      <c r="I472" s="13">
        <f t="shared" si="15"/>
        <v>272.47799999999995</v>
      </c>
    </row>
    <row r="473" spans="1:9" x14ac:dyDescent="0.25">
      <c r="A473" s="5">
        <v>470</v>
      </c>
      <c r="B473" s="1" t="s">
        <v>180</v>
      </c>
      <c r="C473" s="1" t="s">
        <v>9</v>
      </c>
      <c r="D473" s="2" t="s">
        <v>137</v>
      </c>
      <c r="E473" s="3">
        <v>10.284000000000001</v>
      </c>
      <c r="F473" s="3" t="s">
        <v>613</v>
      </c>
      <c r="G473" s="6">
        <v>6</v>
      </c>
      <c r="H473" s="13">
        <f t="shared" si="14"/>
        <v>18.511200000000002</v>
      </c>
      <c r="I473" s="13">
        <f>10.284*6</f>
        <v>61.704000000000008</v>
      </c>
    </row>
    <row r="474" spans="1:9" x14ac:dyDescent="0.25">
      <c r="A474" s="5">
        <v>471</v>
      </c>
      <c r="B474" s="1" t="s">
        <v>180</v>
      </c>
      <c r="C474" s="1" t="s">
        <v>9</v>
      </c>
      <c r="D474" s="2" t="s">
        <v>92</v>
      </c>
      <c r="E474" s="3">
        <v>133.51499999999999</v>
      </c>
      <c r="F474" s="3" t="s">
        <v>612</v>
      </c>
      <c r="G474" s="6">
        <v>6</v>
      </c>
      <c r="H474" s="13">
        <f t="shared" si="14"/>
        <v>239.39999999999998</v>
      </c>
      <c r="I474" s="13">
        <f>133*6</f>
        <v>798</v>
      </c>
    </row>
    <row r="475" spans="1:9" x14ac:dyDescent="0.25">
      <c r="A475" s="5">
        <v>472</v>
      </c>
      <c r="B475" s="1" t="s">
        <v>180</v>
      </c>
      <c r="C475" s="1" t="s">
        <v>9</v>
      </c>
      <c r="D475" s="2" t="s">
        <v>28</v>
      </c>
      <c r="E475" s="3">
        <v>3.3650000000000002</v>
      </c>
      <c r="F475" s="3" t="s">
        <v>611</v>
      </c>
      <c r="G475" s="6">
        <v>6</v>
      </c>
      <c r="H475" s="13">
        <f t="shared" si="14"/>
        <v>6.0570000000000004</v>
      </c>
      <c r="I475" s="13">
        <f>3.365*6</f>
        <v>20.190000000000001</v>
      </c>
    </row>
    <row r="476" spans="1:9" x14ac:dyDescent="0.25">
      <c r="A476" s="5">
        <v>473</v>
      </c>
      <c r="B476" s="1" t="s">
        <v>180</v>
      </c>
      <c r="C476" s="1" t="s">
        <v>9</v>
      </c>
      <c r="D476" s="2" t="s">
        <v>29</v>
      </c>
      <c r="E476" s="3">
        <v>0.91800000000000004</v>
      </c>
      <c r="F476" s="3" t="s">
        <v>539</v>
      </c>
      <c r="G476" s="6">
        <v>6</v>
      </c>
      <c r="H476" s="13">
        <f t="shared" si="14"/>
        <v>1.6523999999999999</v>
      </c>
      <c r="I476" s="13">
        <f>0.918*6</f>
        <v>5.508</v>
      </c>
    </row>
    <row r="477" spans="1:9" x14ac:dyDescent="0.25">
      <c r="A477" s="5">
        <v>474</v>
      </c>
      <c r="B477" s="1" t="s">
        <v>180</v>
      </c>
      <c r="C477" s="1" t="s">
        <v>9</v>
      </c>
      <c r="D477" s="2" t="s">
        <v>30</v>
      </c>
      <c r="E477" s="3">
        <v>3.5819999999999999</v>
      </c>
      <c r="F477" s="3" t="s">
        <v>565</v>
      </c>
      <c r="G477" s="6">
        <v>6</v>
      </c>
      <c r="H477" s="13">
        <f t="shared" si="14"/>
        <v>6.4475999999999987</v>
      </c>
      <c r="I477" s="13">
        <f>3.582*6</f>
        <v>21.491999999999997</v>
      </c>
    </row>
    <row r="478" spans="1:9" x14ac:dyDescent="0.25">
      <c r="A478" s="5">
        <v>475</v>
      </c>
      <c r="B478" s="1" t="s">
        <v>180</v>
      </c>
      <c r="C478" s="1" t="s">
        <v>9</v>
      </c>
      <c r="D478" s="2" t="s">
        <v>93</v>
      </c>
      <c r="E478" s="3">
        <v>233.51599999999999</v>
      </c>
      <c r="F478" s="3" t="s">
        <v>540</v>
      </c>
      <c r="G478" s="6">
        <v>6</v>
      </c>
      <c r="H478" s="13">
        <f t="shared" si="14"/>
        <v>419.4</v>
      </c>
      <c r="I478" s="13">
        <f>233*6</f>
        <v>1398</v>
      </c>
    </row>
    <row r="479" spans="1:9" x14ac:dyDescent="0.25">
      <c r="A479" s="5">
        <v>476</v>
      </c>
      <c r="B479" s="1" t="s">
        <v>180</v>
      </c>
      <c r="C479" s="1" t="s">
        <v>9</v>
      </c>
      <c r="D479" s="2" t="s">
        <v>32</v>
      </c>
      <c r="E479" s="3">
        <v>18.399000000000001</v>
      </c>
      <c r="F479" s="3" t="s">
        <v>610</v>
      </c>
      <c r="G479" s="6">
        <v>6</v>
      </c>
      <c r="H479" s="13">
        <f t="shared" si="14"/>
        <v>33.118200000000002</v>
      </c>
      <c r="I479" s="13">
        <f>18.399*6</f>
        <v>110.39400000000001</v>
      </c>
    </row>
    <row r="480" spans="1:9" x14ac:dyDescent="0.25">
      <c r="A480" s="5">
        <v>477</v>
      </c>
      <c r="B480" s="1" t="s">
        <v>180</v>
      </c>
      <c r="C480" s="1" t="s">
        <v>9</v>
      </c>
      <c r="D480" s="2" t="s">
        <v>96</v>
      </c>
      <c r="E480" s="3">
        <v>66.278000000000006</v>
      </c>
      <c r="F480" s="3" t="s">
        <v>609</v>
      </c>
      <c r="G480" s="6">
        <v>6</v>
      </c>
      <c r="H480" s="13">
        <f t="shared" si="14"/>
        <v>119.3004</v>
      </c>
      <c r="I480" s="13">
        <f>66.278*6</f>
        <v>397.66800000000001</v>
      </c>
    </row>
    <row r="481" spans="1:9" x14ac:dyDescent="0.25">
      <c r="A481" s="5">
        <v>478</v>
      </c>
      <c r="B481" s="1" t="s">
        <v>180</v>
      </c>
      <c r="C481" s="1" t="s">
        <v>9</v>
      </c>
      <c r="D481" s="2" t="s">
        <v>132</v>
      </c>
      <c r="E481" s="3">
        <v>2.2749999999999999</v>
      </c>
      <c r="F481" s="3" t="s">
        <v>608</v>
      </c>
      <c r="G481" s="6">
        <v>6</v>
      </c>
      <c r="H481" s="13">
        <f t="shared" si="14"/>
        <v>4.0949999999999998</v>
      </c>
      <c r="I481" s="13">
        <f>2.275*6</f>
        <v>13.649999999999999</v>
      </c>
    </row>
    <row r="482" spans="1:9" x14ac:dyDescent="0.25">
      <c r="A482" s="5">
        <v>479</v>
      </c>
      <c r="B482" s="1" t="s">
        <v>180</v>
      </c>
      <c r="C482" s="1" t="s">
        <v>9</v>
      </c>
      <c r="D482" s="2" t="s">
        <v>33</v>
      </c>
      <c r="E482" s="3">
        <v>0.85599999999999998</v>
      </c>
      <c r="F482" s="3" t="s">
        <v>607</v>
      </c>
      <c r="G482" s="6">
        <v>6</v>
      </c>
      <c r="H482" s="13"/>
      <c r="I482" s="13">
        <f>0.856*6</f>
        <v>5.1360000000000001</v>
      </c>
    </row>
    <row r="483" spans="1:9" x14ac:dyDescent="0.25">
      <c r="A483" s="5">
        <v>480</v>
      </c>
      <c r="B483" s="1" t="s">
        <v>180</v>
      </c>
      <c r="C483" s="1" t="s">
        <v>9</v>
      </c>
      <c r="D483" s="2" t="s">
        <v>117</v>
      </c>
      <c r="E483" s="3">
        <v>9.9659999999999993</v>
      </c>
      <c r="F483" s="3" t="s">
        <v>606</v>
      </c>
      <c r="G483" s="6">
        <v>6</v>
      </c>
      <c r="H483" s="13">
        <f t="shared" si="14"/>
        <v>17.938799999999997</v>
      </c>
      <c r="I483" s="13">
        <f>9.966*6</f>
        <v>59.795999999999992</v>
      </c>
    </row>
    <row r="484" spans="1:9" x14ac:dyDescent="0.25">
      <c r="A484" s="5">
        <v>481</v>
      </c>
      <c r="B484" s="1" t="s">
        <v>180</v>
      </c>
      <c r="C484" s="1" t="s">
        <v>9</v>
      </c>
      <c r="D484" s="2" t="s">
        <v>521</v>
      </c>
      <c r="E484" s="3">
        <v>2.1850000000000001</v>
      </c>
      <c r="F484" s="3" t="s">
        <v>605</v>
      </c>
      <c r="G484" s="6">
        <v>6</v>
      </c>
      <c r="H484" s="13">
        <f t="shared" si="14"/>
        <v>3.9329999999999998</v>
      </c>
      <c r="I484" s="13">
        <f>2.185*6</f>
        <v>13.11</v>
      </c>
    </row>
    <row r="485" spans="1:9" x14ac:dyDescent="0.25">
      <c r="A485" s="5">
        <v>482</v>
      </c>
      <c r="B485" s="1" t="s">
        <v>180</v>
      </c>
      <c r="C485" s="1" t="s">
        <v>9</v>
      </c>
      <c r="D485" s="2" t="s">
        <v>522</v>
      </c>
      <c r="E485" s="3">
        <v>0.157</v>
      </c>
      <c r="F485" s="3" t="s">
        <v>604</v>
      </c>
      <c r="G485" s="6">
        <v>6</v>
      </c>
      <c r="H485" s="13">
        <f t="shared" si="14"/>
        <v>0.28259999999999996</v>
      </c>
      <c r="I485" s="13">
        <f>0.157*6</f>
        <v>0.94199999999999995</v>
      </c>
    </row>
    <row r="486" spans="1:9" x14ac:dyDescent="0.25">
      <c r="A486" s="5">
        <v>483</v>
      </c>
      <c r="B486" s="1" t="s">
        <v>180</v>
      </c>
      <c r="C486" s="1" t="s">
        <v>9</v>
      </c>
      <c r="D486" s="2" t="s">
        <v>523</v>
      </c>
      <c r="E486" s="3">
        <v>9.2999999999999999E-2</v>
      </c>
      <c r="F486" s="3" t="s">
        <v>603</v>
      </c>
      <c r="G486" s="6">
        <v>6</v>
      </c>
      <c r="H486" s="13">
        <f t="shared" si="14"/>
        <v>0.16740000000000002</v>
      </c>
      <c r="I486" s="13">
        <f>0.093*6</f>
        <v>0.55800000000000005</v>
      </c>
    </row>
    <row r="487" spans="1:9" x14ac:dyDescent="0.25">
      <c r="A487" s="5">
        <v>484</v>
      </c>
      <c r="B487" s="1" t="s">
        <v>180</v>
      </c>
      <c r="C487" s="1" t="s">
        <v>9</v>
      </c>
      <c r="D487" s="2" t="s">
        <v>524</v>
      </c>
      <c r="E487" s="3">
        <v>9.5000000000000001E-2</v>
      </c>
      <c r="F487" s="3" t="s">
        <v>602</v>
      </c>
      <c r="G487" s="6">
        <v>6</v>
      </c>
      <c r="H487" s="13">
        <f t="shared" si="14"/>
        <v>0.17100000000000001</v>
      </c>
      <c r="I487" s="13">
        <f>0.095*6</f>
        <v>0.57000000000000006</v>
      </c>
    </row>
    <row r="488" spans="1:9" x14ac:dyDescent="0.25">
      <c r="A488" s="5">
        <v>485</v>
      </c>
      <c r="B488" s="1" t="s">
        <v>180</v>
      </c>
      <c r="C488" s="1" t="s">
        <v>9</v>
      </c>
      <c r="D488" s="2" t="s">
        <v>525</v>
      </c>
      <c r="E488" s="3">
        <v>7.5999999999999998E-2</v>
      </c>
      <c r="F488" s="3" t="s">
        <v>601</v>
      </c>
      <c r="G488" s="6">
        <v>6</v>
      </c>
      <c r="H488" s="13">
        <f t="shared" si="14"/>
        <v>0.13679999999999998</v>
      </c>
      <c r="I488" s="13">
        <f>0.076*6</f>
        <v>0.45599999999999996</v>
      </c>
    </row>
    <row r="489" spans="1:9" x14ac:dyDescent="0.25">
      <c r="A489" s="5">
        <v>486</v>
      </c>
      <c r="B489" s="1" t="s">
        <v>180</v>
      </c>
      <c r="C489" s="1" t="s">
        <v>9</v>
      </c>
      <c r="D489" s="2" t="s">
        <v>526</v>
      </c>
      <c r="E489" s="3">
        <v>0.13500000000000001</v>
      </c>
      <c r="F489" s="3" t="s">
        <v>600</v>
      </c>
      <c r="G489" s="6">
        <v>6</v>
      </c>
      <c r="H489" s="13">
        <f t="shared" si="14"/>
        <v>0.24299999999999999</v>
      </c>
      <c r="I489" s="13">
        <f>0.135*6</f>
        <v>0.81</v>
      </c>
    </row>
    <row r="490" spans="1:9" x14ac:dyDescent="0.25">
      <c r="A490" s="5">
        <v>487</v>
      </c>
      <c r="B490" s="1" t="s">
        <v>180</v>
      </c>
      <c r="C490" s="1" t="s">
        <v>9</v>
      </c>
      <c r="D490" s="2" t="s">
        <v>527</v>
      </c>
      <c r="E490" s="3">
        <v>0.45400000000000001</v>
      </c>
      <c r="F490" s="3" t="s">
        <v>599</v>
      </c>
      <c r="G490" s="6">
        <v>6</v>
      </c>
      <c r="H490" s="13">
        <f t="shared" si="14"/>
        <v>0.81720000000000004</v>
      </c>
      <c r="I490" s="13">
        <f>0.454*6</f>
        <v>2.7240000000000002</v>
      </c>
    </row>
    <row r="491" spans="1:9" x14ac:dyDescent="0.25">
      <c r="A491" s="5">
        <v>488</v>
      </c>
      <c r="B491" s="1" t="s">
        <v>180</v>
      </c>
      <c r="C491" s="1" t="s">
        <v>9</v>
      </c>
      <c r="D491" s="2" t="s">
        <v>528</v>
      </c>
      <c r="E491" s="3">
        <v>0.32700000000000001</v>
      </c>
      <c r="F491" s="3" t="s">
        <v>598</v>
      </c>
      <c r="G491" s="6">
        <v>6</v>
      </c>
      <c r="H491" s="13">
        <f t="shared" si="14"/>
        <v>0.58860000000000001</v>
      </c>
      <c r="I491" s="13">
        <f>0.327*6</f>
        <v>1.9620000000000002</v>
      </c>
    </row>
    <row r="492" spans="1:9" x14ac:dyDescent="0.25">
      <c r="A492" s="5">
        <v>489</v>
      </c>
      <c r="B492" s="1" t="s">
        <v>180</v>
      </c>
      <c r="C492" s="1" t="s">
        <v>9</v>
      </c>
      <c r="D492" s="2" t="s">
        <v>529</v>
      </c>
      <c r="E492" s="3">
        <v>0.80900000000000005</v>
      </c>
      <c r="F492" s="3" t="s">
        <v>597</v>
      </c>
      <c r="G492" s="6">
        <v>6</v>
      </c>
      <c r="H492" s="13">
        <f t="shared" si="14"/>
        <v>1.4561999999999999</v>
      </c>
      <c r="I492" s="13">
        <f>0.809*6</f>
        <v>4.8540000000000001</v>
      </c>
    </row>
    <row r="493" spans="1:9" x14ac:dyDescent="0.25">
      <c r="A493" s="5">
        <v>490</v>
      </c>
      <c r="B493" s="1" t="s">
        <v>180</v>
      </c>
      <c r="C493" s="1" t="s">
        <v>9</v>
      </c>
      <c r="D493" s="2" t="s">
        <v>185</v>
      </c>
      <c r="E493" s="3">
        <v>2.6629999999999998</v>
      </c>
      <c r="F493" s="3" t="s">
        <v>596</v>
      </c>
      <c r="G493" s="6">
        <v>6</v>
      </c>
      <c r="H493" s="13">
        <f t="shared" si="14"/>
        <v>4.7933999999999992</v>
      </c>
      <c r="I493" s="13">
        <f>2.663*6</f>
        <v>15.977999999999998</v>
      </c>
    </row>
    <row r="494" spans="1:9" x14ac:dyDescent="0.25">
      <c r="A494" s="5">
        <v>491</v>
      </c>
      <c r="B494" s="1" t="s">
        <v>180</v>
      </c>
      <c r="C494" s="1" t="s">
        <v>9</v>
      </c>
      <c r="D494" s="2" t="s">
        <v>530</v>
      </c>
      <c r="E494" s="3">
        <v>4.9589999999999996</v>
      </c>
      <c r="F494" s="3" t="s">
        <v>595</v>
      </c>
      <c r="G494" s="6">
        <v>6</v>
      </c>
      <c r="H494" s="13">
        <f t="shared" si="14"/>
        <v>8.9261999999999997</v>
      </c>
      <c r="I494" s="13">
        <f>4.959*6</f>
        <v>29.753999999999998</v>
      </c>
    </row>
    <row r="495" spans="1:9" x14ac:dyDescent="0.25">
      <c r="A495" s="5">
        <v>492</v>
      </c>
      <c r="B495" s="1" t="s">
        <v>180</v>
      </c>
      <c r="C495" s="1" t="s">
        <v>9</v>
      </c>
      <c r="D495" s="2" t="s">
        <v>531</v>
      </c>
      <c r="E495" s="3">
        <v>8.2170000000000005</v>
      </c>
      <c r="F495" s="3" t="s">
        <v>594</v>
      </c>
      <c r="G495" s="6">
        <v>6</v>
      </c>
      <c r="H495" s="13">
        <f t="shared" si="14"/>
        <v>14.790600000000001</v>
      </c>
      <c r="I495" s="13">
        <f>8.217*6</f>
        <v>49.302000000000007</v>
      </c>
    </row>
    <row r="496" spans="1:9" x14ac:dyDescent="0.25">
      <c r="A496" s="5">
        <v>493</v>
      </c>
      <c r="B496" s="1" t="s">
        <v>180</v>
      </c>
      <c r="C496" s="1" t="s">
        <v>9</v>
      </c>
      <c r="D496" s="2" t="s">
        <v>532</v>
      </c>
      <c r="E496" s="3">
        <v>41.908000000000001</v>
      </c>
      <c r="F496" s="3" t="s">
        <v>593</v>
      </c>
      <c r="G496" s="6">
        <v>6</v>
      </c>
      <c r="H496" s="13">
        <f t="shared" si="14"/>
        <v>75.434399999999997</v>
      </c>
      <c r="I496" s="13">
        <f>41.908*6</f>
        <v>251.44800000000001</v>
      </c>
    </row>
    <row r="497" spans="1:9" x14ac:dyDescent="0.25">
      <c r="A497" s="5">
        <v>494</v>
      </c>
      <c r="B497" s="1" t="s">
        <v>180</v>
      </c>
      <c r="C497" s="1" t="s">
        <v>9</v>
      </c>
      <c r="D497" s="2" t="s">
        <v>533</v>
      </c>
      <c r="E497" s="3">
        <v>142.381</v>
      </c>
      <c r="F497" s="3" t="s">
        <v>592</v>
      </c>
      <c r="G497" s="6">
        <v>6</v>
      </c>
      <c r="H497" s="13">
        <f t="shared" si="14"/>
        <v>256.28579999999999</v>
      </c>
      <c r="I497" s="13">
        <f>142.381*6</f>
        <v>854.28600000000006</v>
      </c>
    </row>
    <row r="498" spans="1:9" x14ac:dyDescent="0.25">
      <c r="A498" s="5">
        <v>495</v>
      </c>
      <c r="B498" s="1" t="s">
        <v>180</v>
      </c>
      <c r="C498" s="1" t="s">
        <v>9</v>
      </c>
      <c r="D498" s="2" t="s">
        <v>534</v>
      </c>
      <c r="E498" s="3">
        <v>30.454000000000001</v>
      </c>
      <c r="F498" s="3" t="s">
        <v>591</v>
      </c>
      <c r="G498" s="6">
        <v>6</v>
      </c>
      <c r="H498" s="13">
        <f t="shared" si="14"/>
        <v>54.817199999999993</v>
      </c>
      <c r="I498" s="13">
        <f>30.454*6</f>
        <v>182.72399999999999</v>
      </c>
    </row>
    <row r="499" spans="1:9" x14ac:dyDescent="0.25">
      <c r="A499" s="5">
        <v>496</v>
      </c>
      <c r="B499" s="1" t="s">
        <v>180</v>
      </c>
      <c r="C499" s="1" t="s">
        <v>9</v>
      </c>
      <c r="D499" s="2" t="s">
        <v>535</v>
      </c>
      <c r="E499" s="3">
        <v>2.8000000000000001E-2</v>
      </c>
      <c r="F499" s="3" t="s">
        <v>590</v>
      </c>
      <c r="G499" s="6">
        <v>6</v>
      </c>
      <c r="H499" s="13">
        <f t="shared" si="14"/>
        <v>5.04E-2</v>
      </c>
      <c r="I499" s="13">
        <f>0.028*6</f>
        <v>0.16800000000000001</v>
      </c>
    </row>
    <row r="500" spans="1:9" x14ac:dyDescent="0.25">
      <c r="A500" s="5">
        <v>497</v>
      </c>
      <c r="B500" s="1" t="s">
        <v>180</v>
      </c>
      <c r="C500" s="1" t="s">
        <v>9</v>
      </c>
      <c r="D500" s="2" t="s">
        <v>55</v>
      </c>
      <c r="E500" s="3">
        <v>0.13100000000000001</v>
      </c>
      <c r="F500" s="3" t="s">
        <v>589</v>
      </c>
      <c r="G500" s="6">
        <v>6</v>
      </c>
      <c r="H500" s="13">
        <f t="shared" si="14"/>
        <v>0.23580000000000001</v>
      </c>
      <c r="I500" s="13">
        <f>0.131*6</f>
        <v>0.78600000000000003</v>
      </c>
    </row>
    <row r="501" spans="1:9" x14ac:dyDescent="0.25">
      <c r="A501" s="5">
        <v>498</v>
      </c>
      <c r="B501" s="1" t="s">
        <v>180</v>
      </c>
      <c r="C501" s="1" t="s">
        <v>9</v>
      </c>
      <c r="D501" s="2" t="s">
        <v>536</v>
      </c>
      <c r="E501" s="3">
        <v>186.214</v>
      </c>
      <c r="F501" s="3">
        <v>29.713999999999999</v>
      </c>
      <c r="G501" s="6">
        <v>6</v>
      </c>
      <c r="H501" s="13">
        <f t="shared" si="14"/>
        <v>53.485199999999999</v>
      </c>
      <c r="I501" s="13">
        <f>F501*G501</f>
        <v>178.28399999999999</v>
      </c>
    </row>
    <row r="502" spans="1:9" x14ac:dyDescent="0.25">
      <c r="A502" s="5">
        <v>499</v>
      </c>
      <c r="B502" s="1" t="s">
        <v>180</v>
      </c>
      <c r="C502" s="1" t="s">
        <v>9</v>
      </c>
      <c r="D502" s="2" t="s">
        <v>537</v>
      </c>
      <c r="E502" s="3">
        <v>0.01</v>
      </c>
      <c r="F502" s="3" t="s">
        <v>588</v>
      </c>
      <c r="G502" s="6">
        <v>6</v>
      </c>
      <c r="H502" s="13">
        <f t="shared" si="14"/>
        <v>1.7999999999999999E-2</v>
      </c>
      <c r="I502" s="13">
        <f>0.01*6</f>
        <v>0.06</v>
      </c>
    </row>
    <row r="503" spans="1:9" x14ac:dyDescent="0.25">
      <c r="A503" s="5">
        <v>500</v>
      </c>
      <c r="B503" s="1" t="s">
        <v>180</v>
      </c>
      <c r="C503" s="1" t="s">
        <v>9</v>
      </c>
      <c r="D503" s="2" t="s">
        <v>181</v>
      </c>
      <c r="E503" s="3">
        <v>3.9729999999999999</v>
      </c>
      <c r="F503" s="3" t="s">
        <v>587</v>
      </c>
      <c r="G503" s="6">
        <v>6</v>
      </c>
      <c r="H503" s="13">
        <f t="shared" si="14"/>
        <v>7.1513999999999998</v>
      </c>
      <c r="I503" s="13">
        <f>3.973*6</f>
        <v>23.838000000000001</v>
      </c>
    </row>
    <row r="504" spans="1:9" x14ac:dyDescent="0.25">
      <c r="A504" s="5">
        <v>501</v>
      </c>
      <c r="B504" s="1" t="s">
        <v>180</v>
      </c>
      <c r="C504" s="1" t="s">
        <v>9</v>
      </c>
      <c r="D504" s="2" t="s">
        <v>182</v>
      </c>
      <c r="E504" s="3">
        <v>1.905</v>
      </c>
      <c r="F504" s="3" t="s">
        <v>586</v>
      </c>
      <c r="G504" s="6">
        <v>6</v>
      </c>
      <c r="H504" s="13">
        <f t="shared" si="14"/>
        <v>3.4289999999999998</v>
      </c>
      <c r="I504" s="13">
        <f>1.905*6</f>
        <v>11.43</v>
      </c>
    </row>
    <row r="505" spans="1:9" x14ac:dyDescent="0.25">
      <c r="A505" s="5">
        <v>502</v>
      </c>
      <c r="B505" s="1" t="s">
        <v>180</v>
      </c>
      <c r="C505" s="1" t="s">
        <v>9</v>
      </c>
      <c r="D505" s="2" t="s">
        <v>183</v>
      </c>
      <c r="E505" s="3">
        <v>2.2480000000000002</v>
      </c>
      <c r="F505" s="3" t="s">
        <v>585</v>
      </c>
      <c r="G505" s="6">
        <v>6</v>
      </c>
      <c r="H505" s="13">
        <f t="shared" si="14"/>
        <v>4.0464000000000002</v>
      </c>
      <c r="I505" s="13">
        <f>2.248*6</f>
        <v>13.488000000000001</v>
      </c>
    </row>
    <row r="506" spans="1:9" x14ac:dyDescent="0.25">
      <c r="A506" s="5">
        <v>503</v>
      </c>
      <c r="B506" s="1" t="s">
        <v>180</v>
      </c>
      <c r="C506" s="1" t="s">
        <v>9</v>
      </c>
      <c r="D506" s="2" t="s">
        <v>184</v>
      </c>
      <c r="E506" s="3">
        <v>7.6870000000000003</v>
      </c>
      <c r="F506" s="3">
        <v>7.6870000000000003</v>
      </c>
      <c r="G506" s="6">
        <v>6</v>
      </c>
      <c r="H506" s="13">
        <f t="shared" si="14"/>
        <v>13.836599999999999</v>
      </c>
      <c r="I506" s="13">
        <f t="shared" si="15"/>
        <v>46.122</v>
      </c>
    </row>
    <row r="507" spans="1:9" x14ac:dyDescent="0.25">
      <c r="A507" s="5">
        <v>504</v>
      </c>
      <c r="B507" s="1" t="s">
        <v>186</v>
      </c>
      <c r="C507" s="1" t="s">
        <v>9</v>
      </c>
      <c r="D507" s="2" t="s">
        <v>173</v>
      </c>
      <c r="E507" s="3">
        <v>111.56</v>
      </c>
      <c r="F507" s="3">
        <v>89.355999999999995</v>
      </c>
      <c r="G507" s="6">
        <v>6</v>
      </c>
      <c r="H507" s="13">
        <f t="shared" si="14"/>
        <v>160.84079999999997</v>
      </c>
      <c r="I507" s="13">
        <f t="shared" si="15"/>
        <v>536.13599999999997</v>
      </c>
    </row>
    <row r="508" spans="1:9" x14ac:dyDescent="0.25">
      <c r="A508" s="5">
        <v>505</v>
      </c>
      <c r="B508" s="1" t="s">
        <v>186</v>
      </c>
      <c r="C508" s="1" t="s">
        <v>9</v>
      </c>
      <c r="D508" s="2" t="s">
        <v>164</v>
      </c>
      <c r="E508" s="3">
        <v>5.516</v>
      </c>
      <c r="F508" s="3" t="s">
        <v>582</v>
      </c>
      <c r="G508" s="6">
        <v>6</v>
      </c>
      <c r="H508" s="13">
        <f t="shared" si="14"/>
        <v>9.9288000000000007</v>
      </c>
      <c r="I508" s="13">
        <f>5.516*6</f>
        <v>33.096000000000004</v>
      </c>
    </row>
    <row r="509" spans="1:9" x14ac:dyDescent="0.25">
      <c r="A509" s="5">
        <v>506</v>
      </c>
      <c r="B509" s="1" t="s">
        <v>186</v>
      </c>
      <c r="C509" s="1" t="s">
        <v>9</v>
      </c>
      <c r="D509" s="2" t="s">
        <v>165</v>
      </c>
      <c r="E509" s="3">
        <v>5.4320000000000004</v>
      </c>
      <c r="F509" s="3" t="s">
        <v>581</v>
      </c>
      <c r="G509" s="6">
        <v>6</v>
      </c>
      <c r="H509" s="13">
        <f t="shared" ref="H509:H557" si="16">I509*30%</f>
        <v>9.7775999999999996</v>
      </c>
      <c r="I509" s="13">
        <f>5.432*6</f>
        <v>32.591999999999999</v>
      </c>
    </row>
    <row r="510" spans="1:9" x14ac:dyDescent="0.25">
      <c r="A510" s="5">
        <v>507</v>
      </c>
      <c r="B510" s="1" t="s">
        <v>186</v>
      </c>
      <c r="C510" s="1" t="s">
        <v>9</v>
      </c>
      <c r="D510" s="2" t="s">
        <v>13</v>
      </c>
      <c r="E510" s="3">
        <v>92.617000000000004</v>
      </c>
      <c r="F510" s="3">
        <v>46.466999999999999</v>
      </c>
      <c r="G510" s="6">
        <v>6</v>
      </c>
      <c r="H510" s="13">
        <f t="shared" si="16"/>
        <v>83.640600000000006</v>
      </c>
      <c r="I510" s="13">
        <f t="shared" ref="I510:I557" si="17">F510*G510</f>
        <v>278.80200000000002</v>
      </c>
    </row>
    <row r="511" spans="1:9" x14ac:dyDescent="0.25">
      <c r="A511" s="5">
        <v>508</v>
      </c>
      <c r="B511" s="1" t="s">
        <v>186</v>
      </c>
      <c r="C511" s="1" t="s">
        <v>9</v>
      </c>
      <c r="D511" s="2" t="s">
        <v>120</v>
      </c>
      <c r="E511" s="3">
        <v>212.398</v>
      </c>
      <c r="F511" s="3">
        <v>112.389</v>
      </c>
      <c r="G511" s="6">
        <v>6</v>
      </c>
      <c r="H511" s="13">
        <f t="shared" si="16"/>
        <v>202.30019999999999</v>
      </c>
      <c r="I511" s="13">
        <f t="shared" si="17"/>
        <v>674.33399999999995</v>
      </c>
    </row>
    <row r="512" spans="1:9" x14ac:dyDescent="0.25">
      <c r="A512" s="5">
        <v>509</v>
      </c>
      <c r="B512" s="1" t="s">
        <v>186</v>
      </c>
      <c r="C512" s="1" t="s">
        <v>9</v>
      </c>
      <c r="D512" s="2" t="s">
        <v>21</v>
      </c>
      <c r="E512" s="3">
        <v>4.2160000000000002</v>
      </c>
      <c r="F512" s="3" t="s">
        <v>580</v>
      </c>
      <c r="G512" s="6">
        <v>6</v>
      </c>
      <c r="H512" s="13">
        <f t="shared" si="16"/>
        <v>7.5887999999999991</v>
      </c>
      <c r="I512" s="13">
        <f>4.216*6</f>
        <v>25.295999999999999</v>
      </c>
    </row>
    <row r="513" spans="1:9" x14ac:dyDescent="0.25">
      <c r="A513" s="5">
        <v>510</v>
      </c>
      <c r="B513" s="1" t="s">
        <v>186</v>
      </c>
      <c r="C513" s="1" t="s">
        <v>9</v>
      </c>
      <c r="D513" s="2" t="s">
        <v>187</v>
      </c>
      <c r="E513" s="3">
        <v>4.6710000000000003</v>
      </c>
      <c r="F513" s="3" t="s">
        <v>579</v>
      </c>
      <c r="G513" s="6">
        <v>6</v>
      </c>
      <c r="H513" s="13">
        <f t="shared" si="16"/>
        <v>8.4077999999999999</v>
      </c>
      <c r="I513" s="13">
        <f>4.671*6</f>
        <v>28.026000000000003</v>
      </c>
    </row>
    <row r="514" spans="1:9" x14ac:dyDescent="0.25">
      <c r="A514" s="5">
        <v>511</v>
      </c>
      <c r="B514" s="1" t="s">
        <v>186</v>
      </c>
      <c r="C514" s="1" t="s">
        <v>9</v>
      </c>
      <c r="D514" s="2" t="s">
        <v>541</v>
      </c>
      <c r="E514" s="3">
        <v>9.4E-2</v>
      </c>
      <c r="F514" s="3" t="s">
        <v>578</v>
      </c>
      <c r="G514" s="6">
        <v>6</v>
      </c>
      <c r="H514" s="13">
        <f t="shared" si="16"/>
        <v>0.16920000000000002</v>
      </c>
      <c r="I514" s="13">
        <f>0.094*6</f>
        <v>0.56400000000000006</v>
      </c>
    </row>
    <row r="515" spans="1:9" x14ac:dyDescent="0.25">
      <c r="A515" s="5">
        <v>512</v>
      </c>
      <c r="B515" s="1" t="s">
        <v>186</v>
      </c>
      <c r="C515" s="1" t="s">
        <v>9</v>
      </c>
      <c r="D515" s="2" t="s">
        <v>380</v>
      </c>
      <c r="E515" s="3">
        <v>1.351</v>
      </c>
      <c r="F515" s="3" t="s">
        <v>577</v>
      </c>
      <c r="G515" s="6">
        <v>6</v>
      </c>
      <c r="H515" s="13">
        <f t="shared" si="16"/>
        <v>2.4318</v>
      </c>
      <c r="I515" s="13">
        <f>1.351*6</f>
        <v>8.1059999999999999</v>
      </c>
    </row>
    <row r="516" spans="1:9" x14ac:dyDescent="0.25">
      <c r="A516" s="5">
        <v>513</v>
      </c>
      <c r="B516" s="1" t="s">
        <v>186</v>
      </c>
      <c r="C516" s="1" t="s">
        <v>9</v>
      </c>
      <c r="D516" s="2" t="s">
        <v>189</v>
      </c>
      <c r="E516" s="3">
        <v>219.36500000000001</v>
      </c>
      <c r="F516" s="3">
        <v>124.16500000000001</v>
      </c>
      <c r="G516" s="6">
        <v>6</v>
      </c>
      <c r="H516" s="13">
        <f t="shared" si="16"/>
        <v>223.49699999999999</v>
      </c>
      <c r="I516" s="13">
        <f t="shared" si="17"/>
        <v>744.99</v>
      </c>
    </row>
    <row r="517" spans="1:9" x14ac:dyDescent="0.25">
      <c r="A517" s="5">
        <v>514</v>
      </c>
      <c r="B517" s="1" t="s">
        <v>186</v>
      </c>
      <c r="C517" s="1" t="s">
        <v>9</v>
      </c>
      <c r="D517" s="2" t="s">
        <v>188</v>
      </c>
      <c r="E517" s="3">
        <v>4.7960000000000003</v>
      </c>
      <c r="F517" s="3" t="s">
        <v>576</v>
      </c>
      <c r="G517" s="6">
        <v>6</v>
      </c>
      <c r="H517" s="13">
        <f t="shared" si="16"/>
        <v>8.6328000000000014</v>
      </c>
      <c r="I517" s="13">
        <f>4.796*6</f>
        <v>28.776000000000003</v>
      </c>
    </row>
    <row r="518" spans="1:9" x14ac:dyDescent="0.25">
      <c r="A518" s="5">
        <v>515</v>
      </c>
      <c r="B518" s="1" t="s">
        <v>186</v>
      </c>
      <c r="C518" s="1" t="s">
        <v>9</v>
      </c>
      <c r="D518" s="2" t="s">
        <v>542</v>
      </c>
      <c r="E518" s="3">
        <v>1.214</v>
      </c>
      <c r="F518" s="3" t="s">
        <v>575</v>
      </c>
      <c r="G518" s="6">
        <v>6</v>
      </c>
      <c r="H518" s="13">
        <f t="shared" si="16"/>
        <v>2.1852</v>
      </c>
      <c r="I518" s="13">
        <f>1.214*6</f>
        <v>7.2839999999999998</v>
      </c>
    </row>
    <row r="519" spans="1:9" x14ac:dyDescent="0.25">
      <c r="A519" s="5">
        <v>516</v>
      </c>
      <c r="B519" s="1" t="s">
        <v>186</v>
      </c>
      <c r="C519" s="1" t="s">
        <v>9</v>
      </c>
      <c r="D519" s="2" t="s">
        <v>190</v>
      </c>
      <c r="E519" s="3">
        <v>7.4870000000000001</v>
      </c>
      <c r="F519" s="3" t="s">
        <v>574</v>
      </c>
      <c r="G519" s="6">
        <v>6</v>
      </c>
      <c r="H519" s="13">
        <f t="shared" si="16"/>
        <v>13.476599999999999</v>
      </c>
      <c r="I519" s="13">
        <f>7.487*6</f>
        <v>44.921999999999997</v>
      </c>
    </row>
    <row r="520" spans="1:9" x14ac:dyDescent="0.25">
      <c r="A520" s="5">
        <v>517</v>
      </c>
      <c r="B520" s="1" t="s">
        <v>186</v>
      </c>
      <c r="C520" s="1" t="s">
        <v>9</v>
      </c>
      <c r="D520" s="2" t="s">
        <v>191</v>
      </c>
      <c r="E520" s="3">
        <v>95.587000000000003</v>
      </c>
      <c r="F520" s="3">
        <v>95.587000000000003</v>
      </c>
      <c r="G520" s="6">
        <v>6</v>
      </c>
      <c r="H520" s="13">
        <f t="shared" si="16"/>
        <v>172.0566</v>
      </c>
      <c r="I520" s="13">
        <f t="shared" si="17"/>
        <v>573.52200000000005</v>
      </c>
    </row>
    <row r="521" spans="1:9" x14ac:dyDescent="0.25">
      <c r="A521" s="5">
        <v>518</v>
      </c>
      <c r="B521" s="1" t="s">
        <v>192</v>
      </c>
      <c r="C521" s="1" t="s">
        <v>9</v>
      </c>
      <c r="D521" s="2" t="s">
        <v>28</v>
      </c>
      <c r="E521" s="3">
        <v>57.298000000000002</v>
      </c>
      <c r="F521" s="3" t="s">
        <v>573</v>
      </c>
      <c r="G521" s="6">
        <v>6</v>
      </c>
      <c r="H521" s="13">
        <f t="shared" si="16"/>
        <v>103.13639999999999</v>
      </c>
      <c r="I521" s="13">
        <f>57.298*6</f>
        <v>343.78800000000001</v>
      </c>
    </row>
    <row r="522" spans="1:9" x14ac:dyDescent="0.25">
      <c r="A522" s="5">
        <v>519</v>
      </c>
      <c r="B522" s="1" t="s">
        <v>192</v>
      </c>
      <c r="C522" s="1" t="s">
        <v>9</v>
      </c>
      <c r="D522" s="2" t="s">
        <v>193</v>
      </c>
      <c r="E522" s="3">
        <v>2.2799999999999998</v>
      </c>
      <c r="F522" s="3" t="s">
        <v>572</v>
      </c>
      <c r="G522" s="6">
        <v>6</v>
      </c>
      <c r="H522" s="13">
        <f t="shared" si="16"/>
        <v>4.1040000000000001</v>
      </c>
      <c r="I522" s="13">
        <f>2.28*6</f>
        <v>13.68</v>
      </c>
    </row>
    <row r="523" spans="1:9" x14ac:dyDescent="0.25">
      <c r="A523" s="5">
        <v>520</v>
      </c>
      <c r="B523" s="1" t="s">
        <v>192</v>
      </c>
      <c r="C523" s="1" t="s">
        <v>9</v>
      </c>
      <c r="D523" s="2" t="s">
        <v>194</v>
      </c>
      <c r="E523" s="3">
        <v>3.5470000000000002</v>
      </c>
      <c r="F523" s="3" t="s">
        <v>571</v>
      </c>
      <c r="G523" s="6">
        <v>6</v>
      </c>
      <c r="H523" s="13">
        <f t="shared" si="16"/>
        <v>6.3845999999999998</v>
      </c>
      <c r="I523" s="13">
        <f>3.547*6</f>
        <v>21.282</v>
      </c>
    </row>
    <row r="524" spans="1:9" x14ac:dyDescent="0.25">
      <c r="A524" s="5">
        <v>521</v>
      </c>
      <c r="B524" s="1" t="s">
        <v>192</v>
      </c>
      <c r="C524" s="1" t="s">
        <v>9</v>
      </c>
      <c r="D524" s="2" t="s">
        <v>172</v>
      </c>
      <c r="E524" s="3">
        <v>652.48400000000004</v>
      </c>
      <c r="F524" s="3">
        <v>202.48400000000001</v>
      </c>
      <c r="G524" s="6">
        <v>6</v>
      </c>
      <c r="H524" s="13">
        <f t="shared" si="16"/>
        <v>364.47120000000001</v>
      </c>
      <c r="I524" s="13">
        <f t="shared" si="17"/>
        <v>1214.904</v>
      </c>
    </row>
    <row r="525" spans="1:9" x14ac:dyDescent="0.25">
      <c r="A525" s="5">
        <v>522</v>
      </c>
      <c r="B525" s="1" t="s">
        <v>192</v>
      </c>
      <c r="C525" s="1" t="s">
        <v>9</v>
      </c>
      <c r="D525" s="2" t="s">
        <v>10</v>
      </c>
      <c r="E525" s="3">
        <v>282.20400000000001</v>
      </c>
      <c r="F525" s="3">
        <v>156.20400000000001</v>
      </c>
      <c r="G525" s="6">
        <v>6</v>
      </c>
      <c r="H525" s="13">
        <f t="shared" si="16"/>
        <v>281.16719999999998</v>
      </c>
      <c r="I525" s="13">
        <f t="shared" si="17"/>
        <v>937.22400000000005</v>
      </c>
    </row>
    <row r="526" spans="1:9" x14ac:dyDescent="0.25">
      <c r="A526" s="5">
        <v>523</v>
      </c>
      <c r="B526" s="1" t="s">
        <v>192</v>
      </c>
      <c r="C526" s="1" t="s">
        <v>9</v>
      </c>
      <c r="D526" s="2" t="s">
        <v>164</v>
      </c>
      <c r="E526" s="3">
        <v>0.87</v>
      </c>
      <c r="F526" s="3" t="s">
        <v>569</v>
      </c>
      <c r="G526" s="6">
        <v>6</v>
      </c>
      <c r="H526" s="13">
        <f t="shared" si="16"/>
        <v>1.5659999999999998</v>
      </c>
      <c r="I526" s="13">
        <f>0.87*6</f>
        <v>5.22</v>
      </c>
    </row>
    <row r="527" spans="1:9" x14ac:dyDescent="0.25">
      <c r="A527" s="5">
        <v>524</v>
      </c>
      <c r="B527" s="1" t="s">
        <v>192</v>
      </c>
      <c r="C527" s="1" t="s">
        <v>9</v>
      </c>
      <c r="D527" s="2" t="s">
        <v>165</v>
      </c>
      <c r="E527" s="3">
        <v>2.5870000000000002</v>
      </c>
      <c r="F527" s="3" t="s">
        <v>568</v>
      </c>
      <c r="G527" s="6">
        <v>6</v>
      </c>
      <c r="H527" s="13">
        <f t="shared" si="16"/>
        <v>4.6566000000000001</v>
      </c>
      <c r="I527" s="13">
        <f>2.587*6</f>
        <v>15.522000000000002</v>
      </c>
    </row>
    <row r="528" spans="1:9" x14ac:dyDescent="0.25">
      <c r="A528" s="5">
        <v>525</v>
      </c>
      <c r="B528" s="1" t="s">
        <v>192</v>
      </c>
      <c r="C528" s="1" t="s">
        <v>9</v>
      </c>
      <c r="D528" s="2" t="s">
        <v>166</v>
      </c>
      <c r="E528" s="3">
        <v>21.402999999999999</v>
      </c>
      <c r="F528" s="3">
        <v>6.4029999999999996</v>
      </c>
      <c r="G528" s="6">
        <v>6</v>
      </c>
      <c r="H528" s="13">
        <f t="shared" si="16"/>
        <v>11.525399999999999</v>
      </c>
      <c r="I528" s="13">
        <f t="shared" si="17"/>
        <v>38.417999999999999</v>
      </c>
    </row>
    <row r="529" spans="1:9" x14ac:dyDescent="0.25">
      <c r="A529" s="5">
        <v>526</v>
      </c>
      <c r="B529" s="1" t="s">
        <v>192</v>
      </c>
      <c r="C529" s="1" t="s">
        <v>9</v>
      </c>
      <c r="D529" s="2" t="s">
        <v>13</v>
      </c>
      <c r="E529" s="3">
        <v>237.98</v>
      </c>
      <c r="F529" s="3" t="s">
        <v>567</v>
      </c>
      <c r="G529" s="6">
        <v>6</v>
      </c>
      <c r="H529" s="13">
        <f t="shared" si="16"/>
        <v>428.36399999999998</v>
      </c>
      <c r="I529" s="13">
        <f>237.98*6</f>
        <v>1427.8799999999999</v>
      </c>
    </row>
    <row r="530" spans="1:9" x14ac:dyDescent="0.25">
      <c r="A530" s="5">
        <v>527</v>
      </c>
      <c r="B530" s="1" t="s">
        <v>192</v>
      </c>
      <c r="C530" s="1" t="s">
        <v>9</v>
      </c>
      <c r="D530" s="2" t="s">
        <v>14</v>
      </c>
      <c r="E530" s="3">
        <v>24.11</v>
      </c>
      <c r="F530" s="3" t="s">
        <v>566</v>
      </c>
      <c r="G530" s="6">
        <v>6</v>
      </c>
      <c r="H530" s="13">
        <f t="shared" si="16"/>
        <v>43.397999999999996</v>
      </c>
      <c r="I530" s="13">
        <f>24.11*6</f>
        <v>144.66</v>
      </c>
    </row>
    <row r="531" spans="1:9" x14ac:dyDescent="0.25">
      <c r="A531" s="5">
        <v>528</v>
      </c>
      <c r="B531" s="1" t="s">
        <v>192</v>
      </c>
      <c r="C531" s="1" t="s">
        <v>9</v>
      </c>
      <c r="D531" s="2" t="s">
        <v>12</v>
      </c>
      <c r="E531" s="3">
        <v>3.5819999999999999</v>
      </c>
      <c r="F531" s="3" t="s">
        <v>565</v>
      </c>
      <c r="G531" s="6">
        <v>6</v>
      </c>
      <c r="H531" s="13">
        <f t="shared" si="16"/>
        <v>6.4475999999999987</v>
      </c>
      <c r="I531" s="13">
        <f>3.582*6</f>
        <v>21.491999999999997</v>
      </c>
    </row>
    <row r="532" spans="1:9" x14ac:dyDescent="0.25">
      <c r="A532" s="5">
        <v>529</v>
      </c>
      <c r="B532" s="1" t="s">
        <v>192</v>
      </c>
      <c r="C532" s="1" t="s">
        <v>9</v>
      </c>
      <c r="D532" s="2" t="s">
        <v>91</v>
      </c>
      <c r="E532" s="3">
        <v>3.7850000000000001</v>
      </c>
      <c r="F532" s="3" t="s">
        <v>570</v>
      </c>
      <c r="G532" s="6">
        <v>6</v>
      </c>
      <c r="H532" s="13">
        <f t="shared" si="16"/>
        <v>6.8129999999999997</v>
      </c>
      <c r="I532" s="13">
        <f>3.785*6</f>
        <v>22.71</v>
      </c>
    </row>
    <row r="533" spans="1:9" x14ac:dyDescent="0.25">
      <c r="A533" s="5">
        <v>530</v>
      </c>
      <c r="B533" s="1" t="s">
        <v>192</v>
      </c>
      <c r="C533" s="1" t="s">
        <v>9</v>
      </c>
      <c r="D533" s="2" t="s">
        <v>26</v>
      </c>
      <c r="E533" s="3">
        <v>3.278</v>
      </c>
      <c r="F533" s="3" t="s">
        <v>564</v>
      </c>
      <c r="G533" s="6">
        <v>6</v>
      </c>
      <c r="H533" s="13">
        <f t="shared" si="16"/>
        <v>5.9003999999999994</v>
      </c>
      <c r="I533" s="13">
        <f>3.278*6</f>
        <v>19.667999999999999</v>
      </c>
    </row>
    <row r="534" spans="1:9" x14ac:dyDescent="0.25">
      <c r="A534" s="5">
        <v>531</v>
      </c>
      <c r="B534" s="1" t="s">
        <v>192</v>
      </c>
      <c r="C534" s="1" t="s">
        <v>9</v>
      </c>
      <c r="D534" s="2" t="s">
        <v>137</v>
      </c>
      <c r="E534" s="3">
        <v>79.644000000000005</v>
      </c>
      <c r="F534" s="3" t="s">
        <v>563</v>
      </c>
      <c r="G534" s="6">
        <v>6</v>
      </c>
      <c r="H534" s="13">
        <f t="shared" si="16"/>
        <v>143.35920000000002</v>
      </c>
      <c r="I534" s="13">
        <f>79.644*6</f>
        <v>477.86400000000003</v>
      </c>
    </row>
    <row r="535" spans="1:9" x14ac:dyDescent="0.25">
      <c r="A535" s="5">
        <v>532</v>
      </c>
      <c r="B535" s="1" t="s">
        <v>192</v>
      </c>
      <c r="C535" s="1" t="s">
        <v>9</v>
      </c>
      <c r="D535" s="2" t="s">
        <v>27</v>
      </c>
      <c r="E535" s="3">
        <v>3.82</v>
      </c>
      <c r="F535" s="3" t="s">
        <v>562</v>
      </c>
      <c r="G535" s="6">
        <v>6</v>
      </c>
      <c r="H535" s="13">
        <f t="shared" si="16"/>
        <v>6.8759999999999994</v>
      </c>
      <c r="I535" s="13">
        <f>3.82*6</f>
        <v>22.919999999999998</v>
      </c>
    </row>
    <row r="536" spans="1:9" x14ac:dyDescent="0.25">
      <c r="A536" s="5">
        <v>533</v>
      </c>
      <c r="B536" s="1" t="s">
        <v>192</v>
      </c>
      <c r="C536" s="1" t="s">
        <v>9</v>
      </c>
      <c r="D536" s="2" t="s">
        <v>30</v>
      </c>
      <c r="E536" s="3">
        <v>1.202</v>
      </c>
      <c r="F536" s="3" t="s">
        <v>561</v>
      </c>
      <c r="G536" s="6">
        <v>6</v>
      </c>
      <c r="H536" s="13">
        <f t="shared" si="16"/>
        <v>2.1635999999999997</v>
      </c>
      <c r="I536" s="13">
        <f>1.202*6</f>
        <v>7.2119999999999997</v>
      </c>
    </row>
    <row r="537" spans="1:9" x14ac:dyDescent="0.25">
      <c r="A537" s="5">
        <v>534</v>
      </c>
      <c r="B537" s="1" t="s">
        <v>192</v>
      </c>
      <c r="C537" s="1" t="s">
        <v>9</v>
      </c>
      <c r="D537" s="2" t="s">
        <v>32</v>
      </c>
      <c r="E537" s="3">
        <v>8.5990000000000002</v>
      </c>
      <c r="F537" s="3" t="s">
        <v>560</v>
      </c>
      <c r="G537" s="6">
        <v>6</v>
      </c>
      <c r="H537" s="13">
        <f t="shared" si="16"/>
        <v>15.478199999999999</v>
      </c>
      <c r="I537" s="13">
        <f>8.599*6</f>
        <v>51.594000000000001</v>
      </c>
    </row>
    <row r="538" spans="1:9" x14ac:dyDescent="0.25">
      <c r="A538" s="5">
        <v>535</v>
      </c>
      <c r="B538" s="1" t="s">
        <v>192</v>
      </c>
      <c r="C538" s="1" t="s">
        <v>9</v>
      </c>
      <c r="D538" s="2" t="s">
        <v>108</v>
      </c>
      <c r="E538" s="3">
        <v>0.73199999999999998</v>
      </c>
      <c r="F538" s="3" t="s">
        <v>559</v>
      </c>
      <c r="G538" s="6">
        <v>6</v>
      </c>
      <c r="H538" s="13">
        <f t="shared" si="16"/>
        <v>1.3175999999999999</v>
      </c>
      <c r="I538" s="13">
        <f>0.732*6</f>
        <v>4.3919999999999995</v>
      </c>
    </row>
    <row r="539" spans="1:9" x14ac:dyDescent="0.25">
      <c r="A539" s="5">
        <v>536</v>
      </c>
      <c r="B539" s="1" t="s">
        <v>192</v>
      </c>
      <c r="C539" s="1" t="s">
        <v>9</v>
      </c>
      <c r="D539" s="2" t="s">
        <v>94</v>
      </c>
      <c r="E539" s="3">
        <v>30.09</v>
      </c>
      <c r="F539" s="3" t="s">
        <v>558</v>
      </c>
      <c r="G539" s="6">
        <v>6</v>
      </c>
      <c r="H539" s="13">
        <f t="shared" si="16"/>
        <v>54.161999999999999</v>
      </c>
      <c r="I539" s="13">
        <f>30.09*6</f>
        <v>180.54</v>
      </c>
    </row>
    <row r="540" spans="1:9" x14ac:dyDescent="0.25">
      <c r="A540" s="5">
        <v>537</v>
      </c>
      <c r="B540" s="1" t="s">
        <v>192</v>
      </c>
      <c r="C540" s="1" t="s">
        <v>9</v>
      </c>
      <c r="D540" s="2" t="s">
        <v>96</v>
      </c>
      <c r="E540" s="3">
        <v>43.496000000000002</v>
      </c>
      <c r="F540" s="3" t="s">
        <v>557</v>
      </c>
      <c r="G540" s="6">
        <v>6</v>
      </c>
      <c r="H540" s="13">
        <f t="shared" si="16"/>
        <v>78.2928</v>
      </c>
      <c r="I540" s="13">
        <f>43.496*6</f>
        <v>260.976</v>
      </c>
    </row>
    <row r="541" spans="1:9" x14ac:dyDescent="0.25">
      <c r="A541" s="5">
        <v>538</v>
      </c>
      <c r="B541" s="1" t="s">
        <v>192</v>
      </c>
      <c r="C541" s="1" t="s">
        <v>9</v>
      </c>
      <c r="D541" s="2" t="s">
        <v>97</v>
      </c>
      <c r="E541" s="3">
        <v>91.552999999999997</v>
      </c>
      <c r="F541" s="3" t="s">
        <v>556</v>
      </c>
      <c r="G541" s="6">
        <v>6</v>
      </c>
      <c r="H541" s="13">
        <f t="shared" si="16"/>
        <v>164.7954</v>
      </c>
      <c r="I541" s="13">
        <f>91.553*6</f>
        <v>549.31799999999998</v>
      </c>
    </row>
    <row r="542" spans="1:9" x14ac:dyDescent="0.25">
      <c r="A542" s="5">
        <v>539</v>
      </c>
      <c r="B542" s="1" t="s">
        <v>192</v>
      </c>
      <c r="C542" s="1" t="s">
        <v>9</v>
      </c>
      <c r="D542" s="2" t="s">
        <v>98</v>
      </c>
      <c r="E542" s="3">
        <v>37.161999999999999</v>
      </c>
      <c r="F542" s="3" t="s">
        <v>555</v>
      </c>
      <c r="G542" s="6">
        <v>6</v>
      </c>
      <c r="H542" s="13">
        <f t="shared" si="16"/>
        <v>66.891599999999997</v>
      </c>
      <c r="I542" s="13">
        <f>37.162*6</f>
        <v>222.97199999999998</v>
      </c>
    </row>
    <row r="543" spans="1:9" x14ac:dyDescent="0.25">
      <c r="A543" s="5">
        <v>540</v>
      </c>
      <c r="B543" s="1" t="s">
        <v>192</v>
      </c>
      <c r="C543" s="1" t="s">
        <v>9</v>
      </c>
      <c r="D543" s="2" t="s">
        <v>117</v>
      </c>
      <c r="E543" s="3">
        <v>4.9089999999999998</v>
      </c>
      <c r="F543" s="3" t="s">
        <v>554</v>
      </c>
      <c r="G543" s="6">
        <v>6</v>
      </c>
      <c r="H543" s="13">
        <f t="shared" si="16"/>
        <v>8.8361999999999998</v>
      </c>
      <c r="I543" s="13">
        <f>4.909*6</f>
        <v>29.454000000000001</v>
      </c>
    </row>
    <row r="544" spans="1:9" x14ac:dyDescent="0.25">
      <c r="A544" s="5">
        <v>541</v>
      </c>
      <c r="B544" s="1" t="s">
        <v>192</v>
      </c>
      <c r="C544" s="1" t="s">
        <v>9</v>
      </c>
      <c r="D544" s="2" t="s">
        <v>138</v>
      </c>
      <c r="E544" s="3">
        <v>86.412999999999997</v>
      </c>
      <c r="F544" s="3" t="s">
        <v>553</v>
      </c>
      <c r="G544" s="6">
        <v>6</v>
      </c>
      <c r="H544" s="13">
        <f t="shared" si="16"/>
        <v>155.54339999999999</v>
      </c>
      <c r="I544" s="13">
        <f>86.413*6</f>
        <v>518.47799999999995</v>
      </c>
    </row>
    <row r="545" spans="1:9" x14ac:dyDescent="0.25">
      <c r="A545" s="5">
        <v>542</v>
      </c>
      <c r="B545" s="1" t="s">
        <v>192</v>
      </c>
      <c r="C545" s="1" t="s">
        <v>9</v>
      </c>
      <c r="D545" s="2" t="s">
        <v>121</v>
      </c>
      <c r="E545" s="3">
        <v>50.241999999999997</v>
      </c>
      <c r="F545" s="3">
        <v>12.242000000000001</v>
      </c>
      <c r="G545" s="6">
        <v>6</v>
      </c>
      <c r="H545" s="13">
        <f t="shared" si="16"/>
        <v>22.035599999999999</v>
      </c>
      <c r="I545" s="13">
        <f t="shared" si="17"/>
        <v>73.451999999999998</v>
      </c>
    </row>
    <row r="546" spans="1:9" x14ac:dyDescent="0.25">
      <c r="A546" s="5">
        <v>543</v>
      </c>
      <c r="B546" s="1" t="s">
        <v>192</v>
      </c>
      <c r="C546" s="1" t="s">
        <v>9</v>
      </c>
      <c r="D546" s="2" t="s">
        <v>35</v>
      </c>
      <c r="E546" s="3">
        <v>17.878</v>
      </c>
      <c r="F546" s="3" t="s">
        <v>552</v>
      </c>
      <c r="G546" s="6">
        <v>6</v>
      </c>
      <c r="H546" s="13">
        <f t="shared" si="16"/>
        <v>32.180399999999999</v>
      </c>
      <c r="I546" s="13">
        <f>17.878*6</f>
        <v>107.268</v>
      </c>
    </row>
    <row r="547" spans="1:9" x14ac:dyDescent="0.25">
      <c r="A547" s="5">
        <v>544</v>
      </c>
      <c r="B547" s="1" t="s">
        <v>192</v>
      </c>
      <c r="C547" s="1" t="s">
        <v>9</v>
      </c>
      <c r="D547" s="2" t="s">
        <v>139</v>
      </c>
      <c r="E547" s="3">
        <v>29.065999999999999</v>
      </c>
      <c r="F547" s="3" t="s">
        <v>551</v>
      </c>
      <c r="G547" s="6">
        <v>6</v>
      </c>
      <c r="H547" s="13">
        <f t="shared" si="16"/>
        <v>52.318799999999996</v>
      </c>
      <c r="I547" s="13">
        <f>29.066*6</f>
        <v>174.39599999999999</v>
      </c>
    </row>
    <row r="548" spans="1:9" x14ac:dyDescent="0.25">
      <c r="A548" s="5">
        <v>545</v>
      </c>
      <c r="B548" s="1" t="s">
        <v>192</v>
      </c>
      <c r="C548" s="1" t="s">
        <v>9</v>
      </c>
      <c r="D548" s="2" t="s">
        <v>141</v>
      </c>
      <c r="E548" s="3">
        <v>17.792999999999999</v>
      </c>
      <c r="F548" s="3" t="s">
        <v>550</v>
      </c>
      <c r="G548" s="6">
        <v>6</v>
      </c>
      <c r="H548" s="13">
        <f t="shared" si="16"/>
        <v>32.0274</v>
      </c>
      <c r="I548" s="13">
        <f>17.793*6</f>
        <v>106.758</v>
      </c>
    </row>
    <row r="549" spans="1:9" x14ac:dyDescent="0.25">
      <c r="A549" s="5">
        <v>546</v>
      </c>
      <c r="B549" s="1" t="s">
        <v>192</v>
      </c>
      <c r="C549" s="1" t="s">
        <v>9</v>
      </c>
      <c r="D549" s="2" t="s">
        <v>15</v>
      </c>
      <c r="E549" s="3">
        <v>15.430999999999999</v>
      </c>
      <c r="F549" s="3" t="s">
        <v>549</v>
      </c>
      <c r="G549" s="6">
        <v>6</v>
      </c>
      <c r="H549" s="13">
        <f t="shared" si="16"/>
        <v>27.7758</v>
      </c>
      <c r="I549" s="13">
        <f>15.431*6</f>
        <v>92.585999999999999</v>
      </c>
    </row>
    <row r="550" spans="1:9" x14ac:dyDescent="0.25">
      <c r="A550" s="5">
        <v>547</v>
      </c>
      <c r="B550" s="1" t="s">
        <v>192</v>
      </c>
      <c r="C550" s="1" t="s">
        <v>9</v>
      </c>
      <c r="D550" s="2" t="s">
        <v>167</v>
      </c>
      <c r="E550" s="3">
        <v>63.661999999999999</v>
      </c>
      <c r="F550" s="3" t="s">
        <v>548</v>
      </c>
      <c r="G550" s="6">
        <v>6</v>
      </c>
      <c r="H550" s="13">
        <f t="shared" si="16"/>
        <v>114.53759999999998</v>
      </c>
      <c r="I550" s="13">
        <f>63.632*6</f>
        <v>381.79199999999997</v>
      </c>
    </row>
    <row r="551" spans="1:9" x14ac:dyDescent="0.25">
      <c r="A551" s="5">
        <v>548</v>
      </c>
      <c r="B551" s="1" t="s">
        <v>192</v>
      </c>
      <c r="C551" s="1" t="s">
        <v>9</v>
      </c>
      <c r="D551" s="2" t="s">
        <v>543</v>
      </c>
      <c r="E551" s="3">
        <v>0.20799999999999999</v>
      </c>
      <c r="F551" s="3" t="s">
        <v>547</v>
      </c>
      <c r="G551" s="6">
        <v>6</v>
      </c>
      <c r="H551" s="13">
        <f t="shared" si="16"/>
        <v>0.37440000000000001</v>
      </c>
      <c r="I551" s="13">
        <f>0.208*6</f>
        <v>1.248</v>
      </c>
    </row>
    <row r="552" spans="1:9" x14ac:dyDescent="0.25">
      <c r="A552" s="5">
        <v>549</v>
      </c>
      <c r="B552" s="1" t="s">
        <v>192</v>
      </c>
      <c r="C552" s="1" t="s">
        <v>9</v>
      </c>
      <c r="D552" s="2" t="s">
        <v>195</v>
      </c>
      <c r="E552" s="3">
        <v>735.32799999999997</v>
      </c>
      <c r="F552" s="3" t="s">
        <v>546</v>
      </c>
      <c r="G552" s="6">
        <v>6</v>
      </c>
      <c r="H552" s="13">
        <f t="shared" si="16"/>
        <v>1323.5903999999998</v>
      </c>
      <c r="I552" s="13">
        <f>735.328*6</f>
        <v>4411.9679999999998</v>
      </c>
    </row>
    <row r="553" spans="1:9" x14ac:dyDescent="0.25">
      <c r="A553" s="5">
        <v>550</v>
      </c>
      <c r="B553" s="1" t="s">
        <v>192</v>
      </c>
      <c r="C553" s="1" t="s">
        <v>9</v>
      </c>
      <c r="D553" s="2" t="s">
        <v>196</v>
      </c>
      <c r="E553" s="3">
        <v>406.65100000000001</v>
      </c>
      <c r="F553" s="3" t="s">
        <v>545</v>
      </c>
      <c r="G553" s="6">
        <v>6</v>
      </c>
      <c r="H553" s="13">
        <f t="shared" si="16"/>
        <v>731.97179999999992</v>
      </c>
      <c r="I553" s="13">
        <f>406.651*6</f>
        <v>2439.9059999999999</v>
      </c>
    </row>
    <row r="554" spans="1:9" x14ac:dyDescent="0.25">
      <c r="A554" s="5">
        <v>551</v>
      </c>
      <c r="B554" s="1" t="s">
        <v>192</v>
      </c>
      <c r="C554" s="1" t="s">
        <v>9</v>
      </c>
      <c r="D554" s="2" t="s">
        <v>197</v>
      </c>
      <c r="E554" s="3">
        <v>9.0139999999999993</v>
      </c>
      <c r="F554" s="3" t="s">
        <v>544</v>
      </c>
      <c r="G554" s="6">
        <v>6</v>
      </c>
      <c r="H554" s="13">
        <f t="shared" si="16"/>
        <v>16.225199999999997</v>
      </c>
      <c r="I554" s="13">
        <f>9.014*6</f>
        <v>54.083999999999996</v>
      </c>
    </row>
    <row r="555" spans="1:9" x14ac:dyDescent="0.25">
      <c r="A555" s="5">
        <v>552</v>
      </c>
      <c r="B555" s="1" t="s">
        <v>192</v>
      </c>
      <c r="C555" s="1" t="s">
        <v>9</v>
      </c>
      <c r="D555" s="2" t="s">
        <v>198</v>
      </c>
      <c r="E555" s="3">
        <v>175.155</v>
      </c>
      <c r="F555" s="3">
        <v>65.655000000000001</v>
      </c>
      <c r="G555" s="6">
        <v>6</v>
      </c>
      <c r="H555" s="13">
        <f t="shared" si="16"/>
        <v>118.179</v>
      </c>
      <c r="I555" s="13">
        <f t="shared" si="17"/>
        <v>393.93</v>
      </c>
    </row>
    <row r="556" spans="1:9" x14ac:dyDescent="0.25">
      <c r="A556" s="5">
        <v>553</v>
      </c>
      <c r="B556" s="1" t="s">
        <v>192</v>
      </c>
      <c r="C556" s="1" t="s">
        <v>9</v>
      </c>
      <c r="D556" s="2" t="s">
        <v>199</v>
      </c>
      <c r="E556" s="3">
        <v>345.05799999999999</v>
      </c>
      <c r="F556" s="3">
        <v>345.05799999999999</v>
      </c>
      <c r="G556" s="6">
        <v>6</v>
      </c>
      <c r="H556" s="13">
        <f t="shared" si="16"/>
        <v>621.10439999999994</v>
      </c>
      <c r="I556" s="13">
        <f t="shared" si="17"/>
        <v>2070.348</v>
      </c>
    </row>
    <row r="557" spans="1:9" x14ac:dyDescent="0.25">
      <c r="A557" s="5">
        <v>554</v>
      </c>
      <c r="B557" s="1" t="s">
        <v>192</v>
      </c>
      <c r="C557" s="1" t="s">
        <v>9</v>
      </c>
      <c r="D557" s="2" t="s">
        <v>70</v>
      </c>
      <c r="E557" s="3">
        <v>143.61000000000001</v>
      </c>
      <c r="F557" s="3">
        <v>76.61</v>
      </c>
      <c r="G557" s="6">
        <v>6</v>
      </c>
      <c r="H557" s="13">
        <f t="shared" si="16"/>
        <v>137.898</v>
      </c>
      <c r="I557" s="13">
        <f t="shared" si="17"/>
        <v>459.65999999999997</v>
      </c>
    </row>
    <row r="558" spans="1:9" ht="15" x14ac:dyDescent="0.25">
      <c r="A558" s="5"/>
      <c r="B558" s="5"/>
      <c r="C558" s="5"/>
      <c r="D558" s="5"/>
      <c r="E558" s="8">
        <f>SUM(E4:E557)</f>
        <v>32592.244000000013</v>
      </c>
      <c r="F558" s="8">
        <f>SUM(F4:F557)</f>
        <v>11958.311000000005</v>
      </c>
      <c r="G558" s="5"/>
      <c r="H558" s="9"/>
      <c r="I558" s="9"/>
    </row>
  </sheetData>
  <mergeCells count="1"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2021-05-25T07:54:34Z</dcterms:modified>
</cp:coreProperties>
</file>