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<sst xmlns="http://schemas.openxmlformats.org/spreadsheetml/2006/main" count="2714" uniqueCount="2063">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</sst>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5806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279</v>
      </c>
      <c r="M116" s="1098"/>
      <c r="N116" s="1124">
        <f>+ROUND(+G116+J116+L116,0)</f>
        <v>279</v>
      </c>
      <c r="O116" s="1100"/>
      <c r="P116" s="1122">
        <f>+ROUND(OTCHET!E555+OTCHET!E557,0)</f>
        <v>0</v>
      </c>
      <c r="Q116" s="1123">
        <f>+ROUND(OTCHET!L555+OTCHET!L557,0)</f>
        <v>279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279</v>
      </c>
      <c r="M117" s="1098"/>
      <c r="N117" s="1212">
        <f>+ROUND(+SUM(N115:N116),0)</f>
        <v>279</v>
      </c>
      <c r="O117" s="1100"/>
      <c r="P117" s="1210">
        <f>+ROUND(+SUM(P115:P116),0)</f>
        <v>0</v>
      </c>
      <c r="Q117" s="1211">
        <f>+ROUND(+SUM(Q115:Q116),0)</f>
        <v>279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279</v>
      </c>
      <c r="M119" s="1098"/>
      <c r="N119" s="1237">
        <f>+ROUND(N105+N109+N113+N117,0)</f>
        <v>279</v>
      </c>
      <c r="O119" s="1100"/>
      <c r="P119" s="1283">
        <f>+ROUND(P105+P109+P113+P117,0)</f>
        <v>0</v>
      </c>
      <c r="Q119" s="1236">
        <f>+ROUND(Q105+Q109+Q113+Q117,0)</f>
        <v>279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87805</v>
      </c>
      <c r="M127" s="1098"/>
      <c r="N127" s="1112">
        <f>+ROUND(+G127+J127+L127,0)</f>
        <v>87805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87805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88084</v>
      </c>
      <c r="M129" s="1098"/>
      <c r="N129" s="1124">
        <f>+ROUND(+G129+J129+L129,0)</f>
        <v>88084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88084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279</v>
      </c>
      <c r="M130" s="1098"/>
      <c r="N130" s="1299">
        <f>+ROUND(+N129-N127-N128,0)</f>
        <v>279</v>
      </c>
      <c r="O130" s="1100"/>
      <c r="P130" s="1297">
        <f>+ROUND(+P129-P127-P128,0)</f>
        <v>0</v>
      </c>
      <c r="Q130" s="1298">
        <f>+ROUND(+Q129-Q127-Q128,0)</f>
        <v>279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279</v>
      </c>
      <c r="G84" s="909">
        <f>+G85+G86</f>
        <v>0</v>
      </c>
      <c r="H84" s="910">
        <f>+H85+H86</f>
        <v>279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279</v>
      </c>
      <c r="G86" s="967">
        <f>+OTCHET!I517+OTCHET!I520+OTCHET!I540</f>
        <v>0</v>
      </c>
      <c r="H86" s="968">
        <f>+OTCHET!J517+OTCHET!J520+OTCHET!J540</f>
        <v>279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87805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87805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-88084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-88084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60">
      <selection activeCell="I562" sqref="I56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42825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Крушари</v>
      </c>
      <c r="C12" s="1780"/>
      <c r="D12" s="1781"/>
      <c r="E12" s="118" t="s">
        <v>985</v>
      </c>
      <c r="F12" s="1593" t="s">
        <v>1465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Крушари</v>
      </c>
      <c r="C178" s="1780"/>
      <c r="D178" s="1781"/>
      <c r="E178" s="232" t="s">
        <v>910</v>
      </c>
      <c r="F178" s="233" t="str">
        <f>$F$12</f>
        <v>5806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Крушари</v>
      </c>
      <c r="C349" s="1780"/>
      <c r="D349" s="1781"/>
      <c r="E349" s="411" t="s">
        <v>910</v>
      </c>
      <c r="F349" s="233" t="str">
        <f>$F$12</f>
        <v>5806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Крушари</v>
      </c>
      <c r="C434" s="1780"/>
      <c r="D434" s="1781"/>
      <c r="E434" s="411" t="s">
        <v>910</v>
      </c>
      <c r="F434" s="233" t="str">
        <f>$F$12</f>
        <v>5806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Крушари</v>
      </c>
      <c r="C450" s="1780"/>
      <c r="D450" s="1781"/>
      <c r="E450" s="411" t="s">
        <v>910</v>
      </c>
      <c r="F450" s="233" t="str">
        <f>$F$12</f>
        <v>5806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279</v>
      </c>
      <c r="K540" s="583">
        <f t="shared" si="132"/>
        <v>0</v>
      </c>
      <c r="L540" s="580">
        <f t="shared" si="132"/>
        <v>279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>
        <v>279</v>
      </c>
      <c r="K557" s="599">
        <v>0</v>
      </c>
      <c r="L557" s="1388">
        <f t="shared" si="121"/>
        <v>279</v>
      </c>
      <c r="M557" s="7">
        <f t="shared" si="127"/>
        <v>1</v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-279</v>
      </c>
      <c r="K562" s="583">
        <f t="shared" si="133"/>
        <v>0</v>
      </c>
      <c r="L562" s="580">
        <f t="shared" si="133"/>
        <v>-279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87805</v>
      </c>
      <c r="K563" s="586">
        <v>0</v>
      </c>
      <c r="L563" s="1382">
        <f t="shared" si="121"/>
        <v>87805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-88084</v>
      </c>
      <c r="K569" s="1659">
        <v>0</v>
      </c>
      <c r="L569" s="1396">
        <f t="shared" si="134"/>
        <v>-88084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/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830"/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/>
      <c r="C601" s="1840"/>
      <c r="D601" s="677" t="s">
        <v>902</v>
      </c>
      <c r="E601" s="678"/>
      <c r="F601" s="679"/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2017-04-06T10:24:41Z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