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<sst xmlns="http://schemas.openxmlformats.org/spreadsheetml/2006/main" count="2845" uniqueCount="2063">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</sst>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5" sqref="F125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7">
        <f>+OTCHET!B9</f>
        <v>0</v>
      </c>
      <c r="C2" s="1668"/>
      <c r="D2" s="1669"/>
      <c r="E2" s="1022"/>
      <c r="F2" s="1023">
        <f>+OTCHET!H9</f>
        <v>0</v>
      </c>
      <c r="G2" s="1024" t="str">
        <f>+OTCHET!F12</f>
        <v>5806</v>
      </c>
      <c r="H2" s="1025"/>
      <c r="I2" s="1670">
        <f>+OTCHET!H603</f>
        <v>0</v>
      </c>
      <c r="J2" s="1671"/>
      <c r="K2" s="1016"/>
      <c r="L2" s="1672">
        <f>OTCHET!H601</f>
        <v>0</v>
      </c>
      <c r="M2" s="1673"/>
      <c r="N2" s="1674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1015</v>
      </c>
      <c r="T2" s="1675">
        <f>+OTCHET!I9</f>
        <v>0</v>
      </c>
      <c r="U2" s="167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677" t="s">
        <v>1018</v>
      </c>
      <c r="T4" s="1677"/>
      <c r="U4" s="167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43069</v>
      </c>
      <c r="M6" s="1022"/>
      <c r="N6" s="1047" t="s">
        <v>1020</v>
      </c>
      <c r="O6" s="1011"/>
      <c r="P6" s="1048">
        <f>OTCHET!F9</f>
        <v>43069</v>
      </c>
      <c r="Q6" s="1047" t="s">
        <v>1020</v>
      </c>
      <c r="R6" s="1049"/>
      <c r="S6" s="1678">
        <f>+Q4</f>
        <v>2017</v>
      </c>
      <c r="T6" s="1678"/>
      <c r="U6" s="167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679" t="s">
        <v>996</v>
      </c>
      <c r="T8" s="1680"/>
      <c r="U8" s="1681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43069</v>
      </c>
      <c r="H9" s="1022"/>
      <c r="I9" s="1072">
        <f>+L4</f>
        <v>2017</v>
      </c>
      <c r="J9" s="1073">
        <f>+L6</f>
        <v>43069</v>
      </c>
      <c r="K9" s="1074"/>
      <c r="L9" s="1075">
        <f>+L6</f>
        <v>43069</v>
      </c>
      <c r="M9" s="1074"/>
      <c r="N9" s="1076">
        <f>+L6</f>
        <v>43069</v>
      </c>
      <c r="O9" s="1077"/>
      <c r="P9" s="1078">
        <f>+L4</f>
        <v>2017</v>
      </c>
      <c r="Q9" s="1076">
        <f>+L6</f>
        <v>43069</v>
      </c>
      <c r="R9" s="1049"/>
      <c r="S9" s="1682" t="s">
        <v>997</v>
      </c>
      <c r="T9" s="1683"/>
      <c r="U9" s="1684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5" t="s">
        <v>1035</v>
      </c>
      <c r="T13" s="1686"/>
      <c r="U13" s="168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8" t="s">
        <v>1037</v>
      </c>
      <c r="T14" s="1689"/>
      <c r="U14" s="1690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8" t="s">
        <v>1039</v>
      </c>
      <c r="T15" s="1689"/>
      <c r="U15" s="1690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8" t="s">
        <v>1041</v>
      </c>
      <c r="T16" s="1689"/>
      <c r="U16" s="1690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8" t="s">
        <v>1043</v>
      </c>
      <c r="T17" s="1689"/>
      <c r="U17" s="1690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8" t="s">
        <v>1045</v>
      </c>
      <c r="T18" s="1689"/>
      <c r="U18" s="1690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8" t="s">
        <v>1047</v>
      </c>
      <c r="T19" s="1689"/>
      <c r="U19" s="1690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8" t="s">
        <v>1049</v>
      </c>
      <c r="T20" s="1689"/>
      <c r="U20" s="1690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1" t="s">
        <v>1051</v>
      </c>
      <c r="T21" s="1692"/>
      <c r="U21" s="1693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4" t="s">
        <v>1053</v>
      </c>
      <c r="T22" s="1695"/>
      <c r="U22" s="1696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5" t="s">
        <v>1056</v>
      </c>
      <c r="T24" s="1686"/>
      <c r="U24" s="168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8" t="s">
        <v>1058</v>
      </c>
      <c r="T25" s="1689"/>
      <c r="U25" s="1690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1" t="s">
        <v>1060</v>
      </c>
      <c r="T26" s="1692"/>
      <c r="U26" s="1693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4" t="s">
        <v>1062</v>
      </c>
      <c r="T27" s="1695"/>
      <c r="U27" s="1696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4" t="s">
        <v>1069</v>
      </c>
      <c r="T34" s="1695"/>
      <c r="U34" s="1696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7" t="s">
        <v>1071</v>
      </c>
      <c r="T35" s="1698"/>
      <c r="U35" s="1699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0" t="s">
        <v>1073</v>
      </c>
      <c r="T36" s="1701"/>
      <c r="U36" s="1702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3" t="s">
        <v>1075</v>
      </c>
      <c r="T37" s="1704"/>
      <c r="U37" s="1705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4" t="s">
        <v>1077</v>
      </c>
      <c r="T39" s="1695"/>
      <c r="U39" s="1696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5" t="s">
        <v>1080</v>
      </c>
      <c r="T41" s="1686"/>
      <c r="U41" s="168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8" t="s">
        <v>1082</v>
      </c>
      <c r="T42" s="1689"/>
      <c r="U42" s="1690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8" t="s">
        <v>1084</v>
      </c>
      <c r="T43" s="1689"/>
      <c r="U43" s="1690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1" t="s">
        <v>1086</v>
      </c>
      <c r="T44" s="1692"/>
      <c r="U44" s="1693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4" t="s">
        <v>1088</v>
      </c>
      <c r="T45" s="1695"/>
      <c r="U45" s="1696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06" t="s">
        <v>1090</v>
      </c>
      <c r="T47" s="1707"/>
      <c r="U47" s="1708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5977</v>
      </c>
      <c r="K50" s="1098"/>
      <c r="L50" s="1105">
        <f>+IF($P$2=33,$Q50,0)</f>
        <v>0</v>
      </c>
      <c r="M50" s="1098"/>
      <c r="N50" s="1135">
        <f>+ROUND(+G50+J50+L50,0)</f>
        <v>5977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5977</v>
      </c>
      <c r="R50" s="1049"/>
      <c r="S50" s="1685" t="s">
        <v>1094</v>
      </c>
      <c r="T50" s="1686"/>
      <c r="U50" s="168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8" t="s">
        <v>1096</v>
      </c>
      <c r="T51" s="1689"/>
      <c r="U51" s="1690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8" t="s">
        <v>1098</v>
      </c>
      <c r="T52" s="1689"/>
      <c r="U52" s="1690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1471</v>
      </c>
      <c r="K53" s="1098"/>
      <c r="L53" s="1123">
        <f>+IF($P$2=33,$Q53,0)</f>
        <v>0</v>
      </c>
      <c r="M53" s="1098"/>
      <c r="N53" s="1124">
        <f>+ROUND(+G53+J53+L53,0)</f>
        <v>1471</v>
      </c>
      <c r="O53" s="1100"/>
      <c r="P53" s="1122">
        <f>+ROUND(OTCHET!E186+OTCHET!E189,0)</f>
        <v>0</v>
      </c>
      <c r="Q53" s="1123">
        <f>+ROUND(OTCHET!L186+OTCHET!L189,0)</f>
        <v>1471</v>
      </c>
      <c r="R53" s="1049"/>
      <c r="S53" s="1688" t="s">
        <v>1100</v>
      </c>
      <c r="T53" s="1689"/>
      <c r="U53" s="1690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360</v>
      </c>
      <c r="K54" s="1098"/>
      <c r="L54" s="1123">
        <f>+IF($P$2=33,$Q54,0)</f>
        <v>0</v>
      </c>
      <c r="M54" s="1098"/>
      <c r="N54" s="1124">
        <f>+ROUND(+G54+J54+L54,0)</f>
        <v>360</v>
      </c>
      <c r="O54" s="1100"/>
      <c r="P54" s="1122">
        <f>+ROUND(OTCHET!E195+OTCHET!E203,0)</f>
        <v>0</v>
      </c>
      <c r="Q54" s="1123">
        <f>+ROUND(OTCHET!L195+OTCHET!L203,0)</f>
        <v>360</v>
      </c>
      <c r="R54" s="1049"/>
      <c r="S54" s="1691" t="s">
        <v>1102</v>
      </c>
      <c r="T54" s="1692"/>
      <c r="U54" s="1693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7808</v>
      </c>
      <c r="K55" s="1098"/>
      <c r="L55" s="1211">
        <f>+ROUND(+SUM(L50:L54),0)</f>
        <v>0</v>
      </c>
      <c r="M55" s="1098"/>
      <c r="N55" s="1212">
        <f>+ROUND(+SUM(N50:N54),0)</f>
        <v>7808</v>
      </c>
      <c r="O55" s="1100"/>
      <c r="P55" s="1210">
        <f>+ROUND(+SUM(P50:P54),0)</f>
        <v>0</v>
      </c>
      <c r="Q55" s="1211">
        <f>+ROUND(+SUM(Q50:Q54),0)</f>
        <v>7808</v>
      </c>
      <c r="R55" s="1049"/>
      <c r="S55" s="1694" t="s">
        <v>1104</v>
      </c>
      <c r="T55" s="1695"/>
      <c r="U55" s="1696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5" t="s">
        <v>1107</v>
      </c>
      <c r="T57" s="1686"/>
      <c r="U57" s="168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12946</v>
      </c>
      <c r="K58" s="1098"/>
      <c r="L58" s="1123">
        <f>+IF($P$2=33,$Q58,0)</f>
        <v>0</v>
      </c>
      <c r="M58" s="1098"/>
      <c r="N58" s="1124">
        <f>+ROUND(+G58+J58+L58,0)</f>
        <v>12946</v>
      </c>
      <c r="O58" s="1100"/>
      <c r="P58" s="1122">
        <f>+ROUND(+OTCHET!E275+OTCHET!E276,0)</f>
        <v>0</v>
      </c>
      <c r="Q58" s="1123">
        <f>+ROUND(+OTCHET!L275+OTCHET!L276,0)</f>
        <v>12946</v>
      </c>
      <c r="R58" s="1049"/>
      <c r="S58" s="1688" t="s">
        <v>1109</v>
      </c>
      <c r="T58" s="1689"/>
      <c r="U58" s="1690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8" t="s">
        <v>1111</v>
      </c>
      <c r="T59" s="1689"/>
      <c r="U59" s="1690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1" t="s">
        <v>1113</v>
      </c>
      <c r="T60" s="1692"/>
      <c r="U60" s="1693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12946</v>
      </c>
      <c r="K62" s="1098"/>
      <c r="L62" s="1211">
        <f>+ROUND(+SUM(L57:L60),0)</f>
        <v>0</v>
      </c>
      <c r="M62" s="1098"/>
      <c r="N62" s="1212">
        <f>+ROUND(+SUM(N57:N60),0)</f>
        <v>12946</v>
      </c>
      <c r="O62" s="1100"/>
      <c r="P62" s="1210">
        <f>+ROUND(+SUM(P57:P60),0)</f>
        <v>0</v>
      </c>
      <c r="Q62" s="1211">
        <f>+ROUND(+SUM(Q57:Q60),0)</f>
        <v>12946</v>
      </c>
      <c r="R62" s="1049"/>
      <c r="S62" s="1694" t="s">
        <v>1117</v>
      </c>
      <c r="T62" s="1695"/>
      <c r="U62" s="1696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5" t="s">
        <v>1120</v>
      </c>
      <c r="T64" s="1686"/>
      <c r="U64" s="168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8" t="s">
        <v>1122</v>
      </c>
      <c r="T65" s="1689"/>
      <c r="U65" s="1690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4" t="s">
        <v>1124</v>
      </c>
      <c r="T66" s="1695"/>
      <c r="U66" s="1696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5" t="s">
        <v>1127</v>
      </c>
      <c r="T68" s="1686"/>
      <c r="U68" s="168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8" t="s">
        <v>1129</v>
      </c>
      <c r="T69" s="1689"/>
      <c r="U69" s="1690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4" t="s">
        <v>1131</v>
      </c>
      <c r="T70" s="1695"/>
      <c r="U70" s="1696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5" t="s">
        <v>1134</v>
      </c>
      <c r="T72" s="1686"/>
      <c r="U72" s="168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8" t="s">
        <v>1136</v>
      </c>
      <c r="T73" s="1689"/>
      <c r="U73" s="1690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4" t="s">
        <v>1138</v>
      </c>
      <c r="T74" s="1695"/>
      <c r="U74" s="1696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20754</v>
      </c>
      <c r="K76" s="1098"/>
      <c r="L76" s="1236">
        <f>+ROUND(L55+L62+L66+L70+L74,0)</f>
        <v>0</v>
      </c>
      <c r="M76" s="1098"/>
      <c r="N76" s="1237">
        <f>+ROUND(N55+N62+N66+N70+N74,0)</f>
        <v>20754</v>
      </c>
      <c r="O76" s="1100"/>
      <c r="P76" s="1234">
        <f>+ROUND(P55+P62+P66+P70+P74,0)</f>
        <v>0</v>
      </c>
      <c r="Q76" s="1235">
        <f>+ROUND(Q55+Q62+Q66+Q70+Q74,0)</f>
        <v>20754</v>
      </c>
      <c r="R76" s="1049"/>
      <c r="S76" s="1709" t="s">
        <v>1140</v>
      </c>
      <c r="T76" s="1710"/>
      <c r="U76" s="1711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36315</v>
      </c>
      <c r="K78" s="1098"/>
      <c r="L78" s="1111">
        <f>+IF($P$2=33,$Q78,0)</f>
        <v>0</v>
      </c>
      <c r="M78" s="1098"/>
      <c r="N78" s="1112">
        <f>+ROUND(+G78+J78+L78,0)</f>
        <v>36315</v>
      </c>
      <c r="O78" s="1100"/>
      <c r="P78" s="1110">
        <f>+ROUND(OTCHET!E415,0)</f>
        <v>0</v>
      </c>
      <c r="Q78" s="1111">
        <f>+ROUND(OTCHET!L415,0)</f>
        <v>36315</v>
      </c>
      <c r="R78" s="1049"/>
      <c r="S78" s="1685" t="s">
        <v>1143</v>
      </c>
      <c r="T78" s="1686"/>
      <c r="U78" s="168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8" t="s">
        <v>1145</v>
      </c>
      <c r="T79" s="1689"/>
      <c r="U79" s="1690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36315</v>
      </c>
      <c r="K80" s="1098"/>
      <c r="L80" s="1245">
        <f>+ROUND(L78+L79,0)</f>
        <v>0</v>
      </c>
      <c r="M80" s="1098"/>
      <c r="N80" s="1246">
        <f>+ROUND(N78+N79,0)</f>
        <v>36315</v>
      </c>
      <c r="O80" s="1100"/>
      <c r="P80" s="1244">
        <f>+ROUND(P78+P79,0)</f>
        <v>0</v>
      </c>
      <c r="Q80" s="1245">
        <f>+ROUND(Q78+Q79,0)</f>
        <v>36315</v>
      </c>
      <c r="R80" s="1049"/>
      <c r="S80" s="1712" t="s">
        <v>1147</v>
      </c>
      <c r="T80" s="1713"/>
      <c r="U80" s="171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15561</v>
      </c>
      <c r="K82" s="1098"/>
      <c r="L82" s="1258">
        <f>+ROUND(L47,0)-ROUND(L76,0)+ROUND(L80,0)</f>
        <v>0</v>
      </c>
      <c r="M82" s="1098"/>
      <c r="N82" s="1259">
        <f>+ROUND(N47,0)-ROUND(N76,0)+ROUND(N80,0)</f>
        <v>15561</v>
      </c>
      <c r="O82" s="1260"/>
      <c r="P82" s="1257">
        <f>+ROUND(P47,0)-ROUND(P76,0)+ROUND(P80,0)</f>
        <v>0</v>
      </c>
      <c r="Q82" s="1258">
        <f>+ROUND(Q47,0)-ROUND(Q76,0)+ROUND(Q80,0)</f>
        <v>15561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-15561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-15561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-15561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5" t="s">
        <v>1153</v>
      </c>
      <c r="T86" s="1686"/>
      <c r="U86" s="168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8" t="s">
        <v>1155</v>
      </c>
      <c r="T87" s="1689"/>
      <c r="U87" s="1690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4" t="s">
        <v>1157</v>
      </c>
      <c r="T88" s="1695"/>
      <c r="U88" s="1696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5" t="s">
        <v>1160</v>
      </c>
      <c r="T90" s="1686"/>
      <c r="U90" s="168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8" t="s">
        <v>1162</v>
      </c>
      <c r="T91" s="1689"/>
      <c r="U91" s="1690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8" t="s">
        <v>1164</v>
      </c>
      <c r="T92" s="1689"/>
      <c r="U92" s="1690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1" t="s">
        <v>1166</v>
      </c>
      <c r="T93" s="1692"/>
      <c r="U93" s="1693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4" t="s">
        <v>1168</v>
      </c>
      <c r="T94" s="1695"/>
      <c r="U94" s="1696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5" t="s">
        <v>1171</v>
      </c>
      <c r="T96" s="1686"/>
      <c r="U96" s="168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8" t="s">
        <v>1173</v>
      </c>
      <c r="T97" s="1689"/>
      <c r="U97" s="1690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4" t="s">
        <v>1175</v>
      </c>
      <c r="T98" s="1695"/>
      <c r="U98" s="1696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6" t="s">
        <v>1177</v>
      </c>
      <c r="T100" s="1707"/>
      <c r="U100" s="1708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5" t="s">
        <v>1181</v>
      </c>
      <c r="T103" s="1686"/>
      <c r="U103" s="168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8" t="s">
        <v>1183</v>
      </c>
      <c r="T104" s="1689"/>
      <c r="U104" s="1690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4" t="s">
        <v>1185</v>
      </c>
      <c r="T105" s="1695"/>
      <c r="U105" s="1696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8" t="s">
        <v>1188</v>
      </c>
      <c r="T107" s="1719"/>
      <c r="U107" s="1720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1" t="s">
        <v>1190</v>
      </c>
      <c r="T108" s="1722"/>
      <c r="U108" s="1723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4" t="s">
        <v>1192</v>
      </c>
      <c r="T109" s="1695"/>
      <c r="U109" s="1696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5" t="s">
        <v>1195</v>
      </c>
      <c r="T111" s="1686"/>
      <c r="U111" s="168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8" t="s">
        <v>1197</v>
      </c>
      <c r="T112" s="1689"/>
      <c r="U112" s="1690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4" t="s">
        <v>1199</v>
      </c>
      <c r="T113" s="1695"/>
      <c r="U113" s="1696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5" t="s">
        <v>1202</v>
      </c>
      <c r="T115" s="1686"/>
      <c r="U115" s="168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8" t="s">
        <v>1204</v>
      </c>
      <c r="T116" s="1689"/>
      <c r="U116" s="1690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4" t="s">
        <v>1206</v>
      </c>
      <c r="T117" s="1695"/>
      <c r="U117" s="1696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9" t="s">
        <v>1208</v>
      </c>
      <c r="T119" s="1710"/>
      <c r="U119" s="1711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5" t="s">
        <v>1211</v>
      </c>
      <c r="T121" s="1686"/>
      <c r="U121" s="168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-15561</v>
      </c>
      <c r="K122" s="1098"/>
      <c r="L122" s="1123">
        <f>+IF($P$2=33,$Q122,0)</f>
        <v>0</v>
      </c>
      <c r="M122" s="1098"/>
      <c r="N122" s="1124">
        <f>+ROUND(+G122+J122+L122,0)</f>
        <v>-15561</v>
      </c>
      <c r="O122" s="1100"/>
      <c r="P122" s="1122">
        <f>+ROUND(OTCHET!E520,0)</f>
        <v>0</v>
      </c>
      <c r="Q122" s="1123">
        <f>+ROUND(OTCHET!L520,0)</f>
        <v>-15561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8" t="s">
        <v>1215</v>
      </c>
      <c r="T123" s="1689"/>
      <c r="U123" s="1690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3" t="s">
        <v>1217</v>
      </c>
      <c r="T124" s="1734"/>
      <c r="U124" s="1735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-15561</v>
      </c>
      <c r="K125" s="1098"/>
      <c r="L125" s="1245">
        <f>+ROUND(+SUM(L121:L124),0)</f>
        <v>0</v>
      </c>
      <c r="M125" s="1098"/>
      <c r="N125" s="1246">
        <f>+ROUND(+SUM(N121:N124),0)</f>
        <v>-15561</v>
      </c>
      <c r="O125" s="1100"/>
      <c r="P125" s="1244">
        <f>+ROUND(+SUM(P121:P124),0)</f>
        <v>0</v>
      </c>
      <c r="Q125" s="1245">
        <f>+ROUND(+SUM(Q121:Q124),0)</f>
        <v>-15561</v>
      </c>
      <c r="R125" s="1049"/>
      <c r="S125" s="1712" t="s">
        <v>1219</v>
      </c>
      <c r="T125" s="1713"/>
      <c r="U125" s="171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5" t="s">
        <v>1222</v>
      </c>
      <c r="T127" s="1686"/>
      <c r="U127" s="168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8" t="s">
        <v>1224</v>
      </c>
      <c r="T128" s="1689"/>
      <c r="U128" s="1690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4" t="s">
        <v>1226</v>
      </c>
      <c r="T129" s="1725"/>
      <c r="U129" s="172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7" t="s">
        <v>1228</v>
      </c>
      <c r="T130" s="1728"/>
      <c r="U130" s="1729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30">
        <f>+IF(+SUM(F131:N131)=0,0,"Контрола: дефицит/излишък = финансиране с обратен знак (Г. + Д. = 0)")</f>
        <v>0</v>
      </c>
      <c r="C131" s="1730"/>
      <c r="D131" s="1730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>
        <f>+OTCHET!B601</f>
        <v>0</v>
      </c>
      <c r="D132" s="1250" t="s">
        <v>1230</v>
      </c>
      <c r="E132" s="1022"/>
      <c r="F132" s="1731"/>
      <c r="G132" s="1731"/>
      <c r="H132" s="1022"/>
      <c r="I132" s="1307" t="s">
        <v>1231</v>
      </c>
      <c r="J132" s="1308"/>
      <c r="K132" s="1022"/>
      <c r="L132" s="1731"/>
      <c r="M132" s="1731"/>
      <c r="N132" s="1731"/>
      <c r="O132" s="1302"/>
      <c r="P132" s="1732"/>
      <c r="Q132" s="1732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:I112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991</v>
      </c>
      <c r="F11" s="709">
        <f>OTCHET!F9</f>
        <v>43069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36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3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3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8" t="s">
        <v>2053</v>
      </c>
      <c r="F17" s="1740" t="s">
        <v>2054</v>
      </c>
      <c r="G17" s="731" t="s">
        <v>1281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39"/>
      <c r="F18" s="1741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20754</v>
      </c>
      <c r="G38" s="850">
        <f>SUM(G39:G53)-G44-G46-G51-G52</f>
        <v>20754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644</v>
      </c>
      <c r="G39" s="773">
        <f>OTCHET!I186</f>
        <v>644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827</v>
      </c>
      <c r="G40" s="818">
        <f>OTCHET!I189</f>
        <v>827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360</v>
      </c>
      <c r="G41" s="818">
        <f>+OTCHET!I195+OTCHET!I203</f>
        <v>360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5977</v>
      </c>
      <c r="G42" s="818">
        <f>+OTCHET!I204+OTCHET!I222+OTCHET!I271</f>
        <v>5977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12946</v>
      </c>
      <c r="G48" s="818">
        <f>OTCHET!I275+OTCHET!I276+OTCHET!I284+OTCHET!I287</f>
        <v>12946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36315</v>
      </c>
      <c r="G54" s="896">
        <f>+G55+G56+G60</f>
        <v>36315</v>
      </c>
      <c r="H54" s="897">
        <f>+H55+H56+H60</f>
        <v>0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36315</v>
      </c>
      <c r="G56" s="905">
        <f>+OTCHET!I379+OTCHET!I387+OTCHET!I392+OTCHET!I395+OTCHET!I398+OTCHET!I401+OTCHET!I402+OTCHET!I405+OTCHET!I418+OTCHET!I419+OTCHET!I420+OTCHET!I421+OTCHET!I422</f>
        <v>36315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15561</v>
      </c>
      <c r="G62" s="931">
        <f>+G22-G38+G54-G61</f>
        <v>15561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-15561</v>
      </c>
      <c r="G64" s="941">
        <f>SUM(+G66+G74+G75+G82+G83+G84+G87+G88+G89+G90+G91+G92+G93)</f>
        <v>-15561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-15561</v>
      </c>
      <c r="G84" s="909">
        <f>+G85+G86</f>
        <v>-15561</v>
      </c>
      <c r="H84" s="910">
        <f>+H85+H86</f>
        <v>0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-15561</v>
      </c>
      <c r="G86" s="967">
        <f>+OTCHET!I517+OTCHET!I520+OTCHET!I540</f>
        <v>-15561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42" t="s">
        <v>1009</v>
      </c>
      <c r="H106" s="1742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3">
        <f>+OTCHET!D599</f>
        <v>0</v>
      </c>
      <c r="F108" s="1743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3">
        <f>+OTCHET!G596</f>
        <v>0</v>
      </c>
      <c r="F112" s="1743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D623">
      <selection activeCell="J651" sqref="J65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761" t="str">
        <f>VLOOKUP(E15,SMETKA,2,FALSE)</f>
        <v>ОТЧЕТНИ ДАННИ ПО ЕБК ЗА СМЕТКИТЕ ЗА СРЕДСТВАТА ОТ ЕВРОПЕЙСКИЯ СЪЮЗ - ДЕС</v>
      </c>
      <c r="C7" s="1762"/>
      <c r="D7" s="176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3"/>
      <c r="C9" s="1764"/>
      <c r="D9" s="1765"/>
      <c r="E9" s="115">
        <v>42736</v>
      </c>
      <c r="F9" s="116">
        <v>43069</v>
      </c>
      <c r="G9" s="113"/>
      <c r="H9" s="1419"/>
      <c r="I9" s="1831"/>
      <c r="J9" s="1832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ноември</v>
      </c>
      <c r="G10" s="113"/>
      <c r="H10" s="114"/>
      <c r="I10" s="1833" t="s">
        <v>990</v>
      </c>
      <c r="J10" s="183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4"/>
      <c r="J11" s="1834"/>
      <c r="K11" s="113"/>
      <c r="L11" s="113"/>
      <c r="M11" s="7">
        <v>1</v>
      </c>
      <c r="N11" s="108"/>
    </row>
    <row r="12" spans="2:14" ht="27" customHeight="1">
      <c r="B12" s="1766" t="str">
        <f>VLOOKUP(F12,PRBK,2,FALSE)</f>
        <v>Крушари</v>
      </c>
      <c r="C12" s="1767"/>
      <c r="D12" s="1768"/>
      <c r="E12" s="118" t="s">
        <v>984</v>
      </c>
      <c r="F12" s="1593" t="s">
        <v>1463</v>
      </c>
      <c r="G12" s="113"/>
      <c r="H12" s="114"/>
      <c r="I12" s="1834"/>
      <c r="J12" s="1834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744" t="s">
        <v>2043</v>
      </c>
      <c r="F19" s="1745"/>
      <c r="G19" s="1745"/>
      <c r="H19" s="1746"/>
      <c r="I19" s="1750" t="s">
        <v>2044</v>
      </c>
      <c r="J19" s="1751"/>
      <c r="K19" s="1751"/>
      <c r="L19" s="1752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9" t="s">
        <v>476</v>
      </c>
      <c r="D22" s="176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2009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2010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2011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9" t="s">
        <v>478</v>
      </c>
      <c r="D28" s="176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9" t="s">
        <v>131</v>
      </c>
      <c r="D33" s="176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9" t="s">
        <v>125</v>
      </c>
      <c r="D39" s="176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2012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1280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2013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2022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8" t="str">
        <f>$B$7</f>
        <v>ОТЧЕТНИ ДАННИ ПО ЕБК ЗА СМЕТКИТЕ ЗА СРЕДСТВАТА ОТ ЕВРОПЕЙСКИЯ СЪЮЗ - ДЕС</v>
      </c>
      <c r="C173" s="1779"/>
      <c r="D173" s="1779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5">
        <f>$B$9</f>
        <v>0</v>
      </c>
      <c r="C175" s="1776"/>
      <c r="D175" s="1777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6" t="str">
        <f>$B$12</f>
        <v>Крушари</v>
      </c>
      <c r="C178" s="1767"/>
      <c r="D178" s="1768"/>
      <c r="E178" s="232" t="s">
        <v>909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744" t="s">
        <v>2045</v>
      </c>
      <c r="F182" s="1745"/>
      <c r="G182" s="1745"/>
      <c r="H182" s="1746"/>
      <c r="I182" s="1753" t="s">
        <v>2046</v>
      </c>
      <c r="J182" s="1754"/>
      <c r="K182" s="1754"/>
      <c r="L182" s="1755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3" t="s">
        <v>762</v>
      </c>
      <c r="D186" s="177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644</v>
      </c>
      <c r="J186" s="276">
        <f t="shared" si="42"/>
        <v>0</v>
      </c>
      <c r="K186" s="277">
        <f t="shared" si="42"/>
        <v>0</v>
      </c>
      <c r="L186" s="274">
        <f t="shared" si="42"/>
        <v>644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644</v>
      </c>
      <c r="J188" s="290">
        <f t="shared" si="44"/>
        <v>0</v>
      </c>
      <c r="K188" s="291">
        <f t="shared" si="44"/>
        <v>0</v>
      </c>
      <c r="L188" s="288">
        <f t="shared" si="44"/>
        <v>644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9" t="s">
        <v>765</v>
      </c>
      <c r="D189" s="1770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827</v>
      </c>
      <c r="J189" s="276">
        <f t="shared" si="45"/>
        <v>0</v>
      </c>
      <c r="K189" s="277">
        <f t="shared" si="45"/>
        <v>0</v>
      </c>
      <c r="L189" s="274">
        <f t="shared" si="45"/>
        <v>827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827</v>
      </c>
      <c r="J190" s="284">
        <f t="shared" si="46"/>
        <v>0</v>
      </c>
      <c r="K190" s="285">
        <f t="shared" si="46"/>
        <v>0</v>
      </c>
      <c r="L190" s="282">
        <f t="shared" si="46"/>
        <v>827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1" t="s">
        <v>198</v>
      </c>
      <c r="D195" s="1772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360</v>
      </c>
      <c r="J195" s="276">
        <f t="shared" si="47"/>
        <v>0</v>
      </c>
      <c r="K195" s="277">
        <f t="shared" si="47"/>
        <v>0</v>
      </c>
      <c r="L195" s="274">
        <f t="shared" si="47"/>
        <v>360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230</v>
      </c>
      <c r="J196" s="284">
        <f t="shared" si="48"/>
        <v>0</v>
      </c>
      <c r="K196" s="285">
        <f t="shared" si="48"/>
        <v>0</v>
      </c>
      <c r="L196" s="282">
        <f t="shared" si="48"/>
        <v>230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91</v>
      </c>
      <c r="J199" s="298">
        <f t="shared" si="48"/>
        <v>0</v>
      </c>
      <c r="K199" s="299">
        <f t="shared" si="48"/>
        <v>0</v>
      </c>
      <c r="L199" s="296">
        <f t="shared" si="48"/>
        <v>91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39</v>
      </c>
      <c r="J200" s="298">
        <f t="shared" si="48"/>
        <v>0</v>
      </c>
      <c r="K200" s="299">
        <f t="shared" si="48"/>
        <v>0</v>
      </c>
      <c r="L200" s="296">
        <f t="shared" si="48"/>
        <v>39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2" t="s">
        <v>203</v>
      </c>
      <c r="D203" s="178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9" t="s">
        <v>204</v>
      </c>
      <c r="D204" s="1770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5977</v>
      </c>
      <c r="J204" s="276">
        <f t="shared" si="49"/>
        <v>0</v>
      </c>
      <c r="K204" s="277">
        <f t="shared" si="49"/>
        <v>0</v>
      </c>
      <c r="L204" s="311">
        <f t="shared" si="49"/>
        <v>5977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2963</v>
      </c>
      <c r="J209" s="298">
        <f t="shared" si="50"/>
        <v>0</v>
      </c>
      <c r="K209" s="299">
        <f t="shared" si="50"/>
        <v>0</v>
      </c>
      <c r="L209" s="296">
        <f t="shared" si="50"/>
        <v>2963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3014</v>
      </c>
      <c r="J211" s="323">
        <f t="shared" si="50"/>
        <v>0</v>
      </c>
      <c r="K211" s="324">
        <f t="shared" si="50"/>
        <v>0</v>
      </c>
      <c r="L211" s="321">
        <f t="shared" si="50"/>
        <v>3014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0" t="s">
        <v>278</v>
      </c>
      <c r="D222" s="178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0" t="s">
        <v>740</v>
      </c>
      <c r="D226" s="178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0" t="s">
        <v>223</v>
      </c>
      <c r="D232" s="178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0" t="s">
        <v>225</v>
      </c>
      <c r="D235" s="178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86" t="s">
        <v>226</v>
      </c>
      <c r="D236" s="178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86" t="s">
        <v>227</v>
      </c>
      <c r="D237" s="178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86" t="s">
        <v>1685</v>
      </c>
      <c r="D238" s="178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0" t="s">
        <v>228</v>
      </c>
      <c r="D239" s="178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0" t="s">
        <v>240</v>
      </c>
      <c r="D255" s="178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0" t="s">
        <v>241</v>
      </c>
      <c r="D256" s="178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0" t="s">
        <v>242</v>
      </c>
      <c r="D257" s="178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0" t="s">
        <v>243</v>
      </c>
      <c r="D258" s="178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0" t="s">
        <v>1690</v>
      </c>
      <c r="D265" s="178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0" t="s">
        <v>1687</v>
      </c>
      <c r="D269" s="178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0" t="s">
        <v>1688</v>
      </c>
      <c r="D270" s="178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86" t="s">
        <v>253</v>
      </c>
      <c r="D271" s="178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0" t="s">
        <v>279</v>
      </c>
      <c r="D272" s="178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4" t="s">
        <v>254</v>
      </c>
      <c r="D275" s="178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4" t="s">
        <v>255</v>
      </c>
      <c r="D276" s="178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12946</v>
      </c>
      <c r="J276" s="276">
        <f t="shared" si="70"/>
        <v>0</v>
      </c>
      <c r="K276" s="277">
        <f t="shared" si="70"/>
        <v>0</v>
      </c>
      <c r="L276" s="311">
        <f t="shared" si="70"/>
        <v>12946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9360</v>
      </c>
      <c r="J277" s="284">
        <f t="shared" si="71"/>
        <v>0</v>
      </c>
      <c r="K277" s="285">
        <f t="shared" si="71"/>
        <v>0</v>
      </c>
      <c r="L277" s="282">
        <f t="shared" si="71"/>
        <v>9360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3586</v>
      </c>
      <c r="J279" s="298">
        <f t="shared" si="71"/>
        <v>0</v>
      </c>
      <c r="K279" s="299">
        <f t="shared" si="71"/>
        <v>0</v>
      </c>
      <c r="L279" s="296">
        <f t="shared" si="71"/>
        <v>3586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4" t="s">
        <v>641</v>
      </c>
      <c r="D284" s="178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4" t="s">
        <v>703</v>
      </c>
      <c r="D287" s="178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0" t="s">
        <v>704</v>
      </c>
      <c r="D288" s="178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88" t="s">
        <v>934</v>
      </c>
      <c r="D293" s="178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0" t="s">
        <v>712</v>
      </c>
      <c r="D297" s="179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20754</v>
      </c>
      <c r="J301" s="398">
        <f t="shared" si="79"/>
        <v>0</v>
      </c>
      <c r="K301" s="399">
        <f t="shared" si="79"/>
        <v>0</v>
      </c>
      <c r="L301" s="396">
        <f t="shared" si="79"/>
        <v>20754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5"/>
      <c r="C340" s="1795"/>
      <c r="D340" s="179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0" t="str">
        <f>$B$7</f>
        <v>ОТЧЕТНИ ДАННИ ПО ЕБК ЗА СМЕТКИТЕ ЗА СРЕДСТВАТА ОТ ЕВРОПЕЙСКИЯ СЪЮЗ - ДЕС</v>
      </c>
      <c r="C344" s="1800"/>
      <c r="D344" s="180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5">
        <f>$B$9</f>
        <v>0</v>
      </c>
      <c r="C346" s="1776"/>
      <c r="D346" s="1777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66" t="str">
        <f>$B$12</f>
        <v>Крушари</v>
      </c>
      <c r="C349" s="1767"/>
      <c r="D349" s="1768"/>
      <c r="E349" s="411" t="s">
        <v>909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756" t="s">
        <v>2047</v>
      </c>
      <c r="F353" s="1757"/>
      <c r="G353" s="1757"/>
      <c r="H353" s="1758"/>
      <c r="I353" s="419" t="s">
        <v>2048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8" t="s">
        <v>282</v>
      </c>
      <c r="D357" s="1799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6" t="s">
        <v>293</v>
      </c>
      <c r="D371" s="1797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2007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6" t="s">
        <v>315</v>
      </c>
      <c r="D379" s="1797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6" t="s">
        <v>259</v>
      </c>
      <c r="D384" s="1797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6" t="s">
        <v>260</v>
      </c>
      <c r="D387" s="1797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6" t="s">
        <v>262</v>
      </c>
      <c r="D392" s="1797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2008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6" t="s">
        <v>263</v>
      </c>
      <c r="D395" s="1797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36315</v>
      </c>
      <c r="J395" s="1646">
        <f t="shared" si="92"/>
        <v>0</v>
      </c>
      <c r="K395" s="446">
        <f>SUM(K396:K397)</f>
        <v>0</v>
      </c>
      <c r="L395" s="1381">
        <f t="shared" si="92"/>
        <v>36315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2008</v>
      </c>
      <c r="E396" s="1639">
        <f t="shared" si="84"/>
        <v>0</v>
      </c>
      <c r="F396" s="152"/>
      <c r="G396" s="1635"/>
      <c r="H396" s="1632">
        <v>0</v>
      </c>
      <c r="I396" s="152">
        <v>36315</v>
      </c>
      <c r="J396" s="1635"/>
      <c r="K396" s="1644">
        <v>0</v>
      </c>
      <c r="L396" s="1382">
        <f>I396+J396+K396</f>
        <v>36315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6" t="s">
        <v>943</v>
      </c>
      <c r="D398" s="1797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6" t="s">
        <v>698</v>
      </c>
      <c r="D401" s="1797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6" t="s">
        <v>699</v>
      </c>
      <c r="D402" s="1797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6" t="s">
        <v>717</v>
      </c>
      <c r="D405" s="1797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6" t="s">
        <v>266</v>
      </c>
      <c r="D408" s="1797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36315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36315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6" t="s">
        <v>785</v>
      </c>
      <c r="D418" s="1797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6" t="s">
        <v>722</v>
      </c>
      <c r="D419" s="1797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6" t="s">
        <v>267</v>
      </c>
      <c r="D420" s="1797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6" t="s">
        <v>701</v>
      </c>
      <c r="D421" s="1797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6" t="s">
        <v>947</v>
      </c>
      <c r="D422" s="1797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3" t="str">
        <f>$B$7</f>
        <v>ОТЧЕТНИ ДАННИ ПО ЕБК ЗА СМЕТКИТЕ ЗА СРЕДСТВАТА ОТ ЕВРОПЕЙСКИЯ СЪЮЗ - ДЕС</v>
      </c>
      <c r="C429" s="1804"/>
      <c r="D429" s="180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5">
        <f>$B$9</f>
        <v>0</v>
      </c>
      <c r="C431" s="1776"/>
      <c r="D431" s="1777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66" t="str">
        <f>$B$12</f>
        <v>Крушари</v>
      </c>
      <c r="C434" s="1767"/>
      <c r="D434" s="1768"/>
      <c r="E434" s="411" t="s">
        <v>909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4" t="s">
        <v>2049</v>
      </c>
      <c r="F438" s="1745"/>
      <c r="G438" s="1745"/>
      <c r="H438" s="1746"/>
      <c r="I438" s="524" t="s">
        <v>2050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15561</v>
      </c>
      <c r="J441" s="549">
        <f t="shared" si="103"/>
        <v>0</v>
      </c>
      <c r="K441" s="550">
        <f t="shared" si="103"/>
        <v>0</v>
      </c>
      <c r="L441" s="551">
        <f t="shared" si="103"/>
        <v>15561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-15561</v>
      </c>
      <c r="J442" s="556">
        <f t="shared" si="104"/>
        <v>0</v>
      </c>
      <c r="K442" s="557">
        <f t="shared" si="104"/>
        <v>0</v>
      </c>
      <c r="L442" s="558">
        <f>+L593</f>
        <v>-15561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5" t="str">
        <f>$B$7</f>
        <v>ОТЧЕТНИ ДАННИ ПО ЕБК ЗА СМЕТКИТЕ ЗА СРЕДСТВАТА ОТ ЕВРОПЕЙСКИЯ СЪЮЗ - ДЕС</v>
      </c>
      <c r="C445" s="1806"/>
      <c r="D445" s="180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5">
        <f>$B$9</f>
        <v>0</v>
      </c>
      <c r="C447" s="1776"/>
      <c r="D447" s="1777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66" t="str">
        <f>$B$12</f>
        <v>Крушари</v>
      </c>
      <c r="C450" s="1767"/>
      <c r="D450" s="1768"/>
      <c r="E450" s="411" t="s">
        <v>909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747" t="s">
        <v>2051</v>
      </c>
      <c r="F454" s="1748"/>
      <c r="G454" s="1748"/>
      <c r="H454" s="1749"/>
      <c r="I454" s="566" t="s">
        <v>2052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1" t="s">
        <v>786</v>
      </c>
      <c r="D457" s="1802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20" t="s">
        <v>789</v>
      </c>
      <c r="D461" s="1820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20" t="s">
        <v>2025</v>
      </c>
      <c r="D464" s="1820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2026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2027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1" t="s">
        <v>792</v>
      </c>
      <c r="D467" s="1802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1" t="s">
        <v>799</v>
      </c>
      <c r="D474" s="1822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09" t="s">
        <v>951</v>
      </c>
      <c r="D477" s="1809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2" t="s">
        <v>956</v>
      </c>
      <c r="D493" s="181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2" t="s">
        <v>24</v>
      </c>
      <c r="D498" s="181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4" t="s">
        <v>957</v>
      </c>
      <c r="D499" s="1814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09" t="s">
        <v>33</v>
      </c>
      <c r="D508" s="1809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09" t="s">
        <v>37</v>
      </c>
      <c r="D512" s="1809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09" t="s">
        <v>958</v>
      </c>
      <c r="D517" s="1816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2" t="s">
        <v>959</v>
      </c>
      <c r="D520" s="180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-15561</v>
      </c>
      <c r="J520" s="582">
        <f t="shared" si="125"/>
        <v>0</v>
      </c>
      <c r="K520" s="583">
        <f t="shared" si="125"/>
        <v>0</v>
      </c>
      <c r="L520" s="580">
        <f t="shared" si="125"/>
        <v>-15561</v>
      </c>
      <c r="M520" s="7">
        <f t="shared" si="108"/>
        <v>1</v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58"/>
      <c r="G523" s="159"/>
      <c r="H523" s="587">
        <v>0</v>
      </c>
      <c r="I523" s="158">
        <v>-15561</v>
      </c>
      <c r="J523" s="159"/>
      <c r="K523" s="587">
        <v>0</v>
      </c>
      <c r="L523" s="1390">
        <f t="shared" si="121"/>
        <v>-15561</v>
      </c>
      <c r="M523" s="7">
        <f t="shared" si="127"/>
        <v>1</v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10" t="s">
        <v>319</v>
      </c>
      <c r="D527" s="181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09" t="s">
        <v>961</v>
      </c>
      <c r="D531" s="1809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5" t="s">
        <v>962</v>
      </c>
      <c r="D532" s="1815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07" t="s">
        <v>963</v>
      </c>
      <c r="D537" s="180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09" t="s">
        <v>964</v>
      </c>
      <c r="D540" s="1809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07" t="s">
        <v>973</v>
      </c>
      <c r="D562" s="1807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07" t="s">
        <v>978</v>
      </c>
      <c r="D582" s="1808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07" t="s">
        <v>851</v>
      </c>
      <c r="D587" s="180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-15561</v>
      </c>
      <c r="J593" s="666">
        <f t="shared" si="138"/>
        <v>0</v>
      </c>
      <c r="K593" s="668">
        <f t="shared" si="138"/>
        <v>0</v>
      </c>
      <c r="L593" s="664">
        <f t="shared" si="138"/>
        <v>-15561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835"/>
      <c r="H596" s="1836"/>
      <c r="I596" s="1836"/>
      <c r="J596" s="1837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5" t="s">
        <v>896</v>
      </c>
      <c r="H597" s="1825"/>
      <c r="I597" s="1825"/>
      <c r="J597" s="182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/>
      <c r="E599" s="673"/>
      <c r="F599" s="219" t="s">
        <v>898</v>
      </c>
      <c r="G599" s="1817"/>
      <c r="H599" s="1818"/>
      <c r="I599" s="1818"/>
      <c r="J599" s="1819"/>
      <c r="K599" s="103"/>
      <c r="L599" s="229"/>
      <c r="M599" s="7">
        <v>1</v>
      </c>
      <c r="N599" s="520"/>
    </row>
    <row r="600" spans="1:14" ht="21.75" customHeight="1">
      <c r="A600" s="23"/>
      <c r="B600" s="1823" t="s">
        <v>899</v>
      </c>
      <c r="C600" s="1824"/>
      <c r="D600" s="674" t="s">
        <v>900</v>
      </c>
      <c r="E600" s="675"/>
      <c r="F600" s="676"/>
      <c r="G600" s="1825" t="s">
        <v>896</v>
      </c>
      <c r="H600" s="1825"/>
      <c r="I600" s="1825"/>
      <c r="J600" s="1825"/>
      <c r="K600" s="103"/>
      <c r="L600" s="229"/>
      <c r="M600" s="7">
        <v>1</v>
      </c>
      <c r="N600" s="520"/>
    </row>
    <row r="601" spans="1:14" ht="24.75" customHeight="1">
      <c r="A601" s="36"/>
      <c r="B601" s="1826"/>
      <c r="C601" s="1827"/>
      <c r="D601" s="677" t="s">
        <v>901</v>
      </c>
      <c r="E601" s="678"/>
      <c r="F601" s="679"/>
      <c r="G601" s="680" t="s">
        <v>902</v>
      </c>
      <c r="H601" s="1828"/>
      <c r="I601" s="1829"/>
      <c r="J601" s="183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828"/>
      <c r="I603" s="1829"/>
      <c r="J603" s="1830"/>
      <c r="K603" s="224"/>
      <c r="L603" s="238"/>
      <c r="M603" s="7" t="e">
        <f>(IF(#REF!&lt;&gt;0,$M$2,IF(#REF!&lt;&gt;0,$M$2,"")))</f>
        <v>#REF!</v>
      </c>
      <c r="N603" s="520"/>
    </row>
    <row r="604" spans="2:14" ht="1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3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8"/>
      <c r="D607" s="1369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05" t="str">
        <f>$B$7</f>
        <v>ОТЧЕТНИ ДАННИ ПО ЕБК ЗА СМЕТКИТЕ ЗА СРЕДСТВАТА ОТ ЕВРОПЕЙСКИЯ СЪЮЗ - ДЕС</v>
      </c>
      <c r="C608" s="1806"/>
      <c r="D608" s="1806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472</v>
      </c>
      <c r="F609" s="407" t="s">
        <v>853</v>
      </c>
      <c r="G609" s="238"/>
      <c r="H609" s="1365" t="s">
        <v>1279</v>
      </c>
      <c r="I609" s="1366"/>
      <c r="J609" s="1367"/>
      <c r="K609" s="238"/>
      <c r="L609" s="238"/>
      <c r="M609" s="7">
        <f>(IF($E740&lt;&gt;0,$M$2,IF($L740&lt;&gt;0,$M$2,"")))</f>
        <v>1</v>
      </c>
    </row>
    <row r="610" spans="2:13" ht="18">
      <c r="B610" s="1775">
        <f>$B$9</f>
        <v>0</v>
      </c>
      <c r="C610" s="1776"/>
      <c r="D610" s="1777"/>
      <c r="E610" s="115">
        <f>$E$9</f>
        <v>42736</v>
      </c>
      <c r="F610" s="227">
        <f>$F$9</f>
        <v>43069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38" t="str">
        <f>$B$12</f>
        <v>Крушари</v>
      </c>
      <c r="C613" s="1839"/>
      <c r="D613" s="1840"/>
      <c r="E613" s="411" t="s">
        <v>909</v>
      </c>
      <c r="F613" s="1363" t="str">
        <f>$F$12</f>
        <v>5806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4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910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80" t="s">
        <v>473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730</v>
      </c>
      <c r="E617" s="1744" t="s">
        <v>2056</v>
      </c>
      <c r="F617" s="1745"/>
      <c r="G617" s="1745"/>
      <c r="H617" s="1746"/>
      <c r="I617" s="1753" t="s">
        <v>2057</v>
      </c>
      <c r="J617" s="1754"/>
      <c r="K617" s="1754"/>
      <c r="L617" s="1755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474</v>
      </c>
      <c r="D618" s="253" t="s">
        <v>731</v>
      </c>
      <c r="E618" s="1406" t="str">
        <f>$E$20</f>
        <v>Уточнен план                Общо</v>
      </c>
      <c r="F618" s="1410" t="str">
        <f>$F$20</f>
        <v>държавни дейности</v>
      </c>
      <c r="G618" s="1411" t="str">
        <f>$G$20</f>
        <v>местни дейности</v>
      </c>
      <c r="H618" s="1412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65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761</v>
      </c>
      <c r="E619" s="1462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8"/>
      <c r="C620" s="1605" t="e">
        <f>VLOOKUP(D620,OP_LIST2,2,FALSE)</f>
        <v>#N/A</v>
      </c>
      <c r="D620" s="1465"/>
      <c r="E620" s="390"/>
      <c r="F620" s="1448"/>
      <c r="G620" s="1449"/>
      <c r="H620" s="1450"/>
      <c r="I620" s="1448"/>
      <c r="J620" s="1449"/>
      <c r="K620" s="1450"/>
      <c r="L620" s="1447"/>
      <c r="M620" s="7">
        <f>(IF($E740&lt;&gt;0,$M$2,IF($L740&lt;&gt;0,$M$2,"")))</f>
        <v>1</v>
      </c>
    </row>
    <row r="621" spans="2:13" ht="15.75">
      <c r="B621" s="1461"/>
      <c r="C621" s="1466">
        <f>VLOOKUP(D622,EBK_DEIN2,2,FALSE)</f>
        <v>7718</v>
      </c>
      <c r="D621" s="1465" t="s">
        <v>810</v>
      </c>
      <c r="E621" s="390"/>
      <c r="F621" s="1451"/>
      <c r="G621" s="1452"/>
      <c r="H621" s="1453"/>
      <c r="I621" s="1451"/>
      <c r="J621" s="1452"/>
      <c r="K621" s="1453"/>
      <c r="L621" s="1447"/>
      <c r="M621" s="7">
        <f>(IF($E740&lt;&gt;0,$M$2,IF($L740&lt;&gt;0,$M$2,"")))</f>
        <v>1</v>
      </c>
    </row>
    <row r="622" spans="2:13" ht="31.5">
      <c r="B622" s="1457"/>
      <c r="C622" s="1594">
        <f>+C621</f>
        <v>7718</v>
      </c>
      <c r="D622" s="1459" t="s">
        <v>502</v>
      </c>
      <c r="E622" s="390"/>
      <c r="F622" s="1451"/>
      <c r="G622" s="1452"/>
      <c r="H622" s="1453"/>
      <c r="I622" s="1451"/>
      <c r="J622" s="1452"/>
      <c r="K622" s="1453"/>
      <c r="L622" s="1447"/>
      <c r="M622" s="7">
        <f>(IF($E740&lt;&gt;0,$M$2,IF($L740&lt;&gt;0,$M$2,"")))</f>
        <v>1</v>
      </c>
    </row>
    <row r="623" spans="2:13" ht="15">
      <c r="B623" s="1463"/>
      <c r="C623" s="1460"/>
      <c r="D623" s="1464" t="s">
        <v>732</v>
      </c>
      <c r="E623" s="390"/>
      <c r="F623" s="1454"/>
      <c r="G623" s="1455"/>
      <c r="H623" s="1456"/>
      <c r="I623" s="1454"/>
      <c r="J623" s="1455"/>
      <c r="K623" s="1456"/>
      <c r="L623" s="1447"/>
      <c r="M623" s="7">
        <f>(IF($E740&lt;&gt;0,$M$2,IF($L740&lt;&gt;0,$M$2,"")))</f>
        <v>1</v>
      </c>
    </row>
    <row r="624" spans="2:14" ht="15.75">
      <c r="B624" s="273">
        <v>100</v>
      </c>
      <c r="C624" s="1773" t="s">
        <v>762</v>
      </c>
      <c r="D624" s="177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644</v>
      </c>
      <c r="J624" s="276">
        <f t="shared" si="139"/>
        <v>0</v>
      </c>
      <c r="K624" s="277">
        <f t="shared" si="139"/>
        <v>0</v>
      </c>
      <c r="L624" s="274">
        <f t="shared" si="139"/>
        <v>644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763</v>
      </c>
      <c r="E625" s="282">
        <f>F625+G625+H625</f>
        <v>0</v>
      </c>
      <c r="F625" s="152"/>
      <c r="G625" s="153"/>
      <c r="H625" s="1422"/>
      <c r="I625" s="152"/>
      <c r="J625" s="153"/>
      <c r="K625" s="1422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764</v>
      </c>
      <c r="E626" s="288">
        <f>F626+G626+H626</f>
        <v>0</v>
      </c>
      <c r="F626" s="173"/>
      <c r="G626" s="174"/>
      <c r="H626" s="1428"/>
      <c r="I626" s="173">
        <v>644</v>
      </c>
      <c r="J626" s="174"/>
      <c r="K626" s="1428"/>
      <c r="L626" s="288">
        <f>I626+J626+K626</f>
        <v>644</v>
      </c>
      <c r="M626" s="12">
        <f t="shared" si="140"/>
        <v>1</v>
      </c>
      <c r="N626" s="13"/>
    </row>
    <row r="627" spans="1:14" ht="15.75">
      <c r="A627" s="10"/>
      <c r="B627" s="273">
        <v>200</v>
      </c>
      <c r="C627" s="1769" t="s">
        <v>765</v>
      </c>
      <c r="D627" s="1770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827</v>
      </c>
      <c r="J627" s="276">
        <f t="shared" si="141"/>
        <v>0</v>
      </c>
      <c r="K627" s="277">
        <f t="shared" si="141"/>
        <v>0</v>
      </c>
      <c r="L627" s="274">
        <f t="shared" si="141"/>
        <v>827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766</v>
      </c>
      <c r="E628" s="282">
        <f>F628+G628+H628</f>
        <v>0</v>
      </c>
      <c r="F628" s="152"/>
      <c r="G628" s="153"/>
      <c r="H628" s="1422"/>
      <c r="I628" s="152">
        <v>827</v>
      </c>
      <c r="J628" s="153"/>
      <c r="K628" s="1422"/>
      <c r="L628" s="282">
        <f>I628+J628+K628</f>
        <v>827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767</v>
      </c>
      <c r="E629" s="296">
        <f>F629+G629+H629</f>
        <v>0</v>
      </c>
      <c r="F629" s="158"/>
      <c r="G629" s="159"/>
      <c r="H629" s="1427"/>
      <c r="I629" s="158"/>
      <c r="J629" s="159"/>
      <c r="K629" s="1427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613</v>
      </c>
      <c r="E630" s="296">
        <f>F630+G630+H630</f>
        <v>0</v>
      </c>
      <c r="F630" s="158"/>
      <c r="G630" s="159"/>
      <c r="H630" s="1427"/>
      <c r="I630" s="158"/>
      <c r="J630" s="159"/>
      <c r="K630" s="1427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614</v>
      </c>
      <c r="E631" s="296">
        <f>F631+G631+H631</f>
        <v>0</v>
      </c>
      <c r="F631" s="158"/>
      <c r="G631" s="159"/>
      <c r="H631" s="1427"/>
      <c r="I631" s="158"/>
      <c r="J631" s="159"/>
      <c r="K631" s="1427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615</v>
      </c>
      <c r="E632" s="288">
        <f>F632+G632+H632</f>
        <v>0</v>
      </c>
      <c r="F632" s="173"/>
      <c r="G632" s="174"/>
      <c r="H632" s="1428"/>
      <c r="I632" s="173"/>
      <c r="J632" s="174"/>
      <c r="K632" s="142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1" t="s">
        <v>198</v>
      </c>
      <c r="D633" s="1772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360</v>
      </c>
      <c r="J633" s="276">
        <f t="shared" si="142"/>
        <v>0</v>
      </c>
      <c r="K633" s="277">
        <f t="shared" si="142"/>
        <v>0</v>
      </c>
      <c r="L633" s="274">
        <f t="shared" si="142"/>
        <v>360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199</v>
      </c>
      <c r="E634" s="282">
        <f aca="true" t="shared" si="143" ref="E634:E641">F634+G634+H634</f>
        <v>0</v>
      </c>
      <c r="F634" s="152"/>
      <c r="G634" s="153"/>
      <c r="H634" s="1422"/>
      <c r="I634" s="152">
        <v>230</v>
      </c>
      <c r="J634" s="153"/>
      <c r="K634" s="1422"/>
      <c r="L634" s="282">
        <f aca="true" t="shared" si="144" ref="L634:L641">I634+J634+K634</f>
        <v>230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929</v>
      </c>
      <c r="E635" s="296">
        <f t="shared" si="143"/>
        <v>0</v>
      </c>
      <c r="F635" s="158"/>
      <c r="G635" s="159"/>
      <c r="H635" s="1427"/>
      <c r="I635" s="158"/>
      <c r="J635" s="159"/>
      <c r="K635" s="1427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890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200</v>
      </c>
      <c r="E637" s="296">
        <f t="shared" si="143"/>
        <v>0</v>
      </c>
      <c r="F637" s="158"/>
      <c r="G637" s="159"/>
      <c r="H637" s="1427"/>
      <c r="I637" s="158">
        <v>91</v>
      </c>
      <c r="J637" s="159"/>
      <c r="K637" s="1427"/>
      <c r="L637" s="296">
        <f t="shared" si="144"/>
        <v>91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201</v>
      </c>
      <c r="E638" s="296">
        <f t="shared" si="143"/>
        <v>0</v>
      </c>
      <c r="F638" s="158"/>
      <c r="G638" s="159"/>
      <c r="H638" s="1427"/>
      <c r="I638" s="158">
        <v>39</v>
      </c>
      <c r="J638" s="159"/>
      <c r="K638" s="1427"/>
      <c r="L638" s="296">
        <f t="shared" si="144"/>
        <v>39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892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202</v>
      </c>
      <c r="E640" s="288">
        <f t="shared" si="143"/>
        <v>0</v>
      </c>
      <c r="F640" s="173"/>
      <c r="G640" s="174"/>
      <c r="H640" s="1428"/>
      <c r="I640" s="173"/>
      <c r="J640" s="174"/>
      <c r="K640" s="1428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82" t="s">
        <v>203</v>
      </c>
      <c r="D641" s="1783"/>
      <c r="E641" s="311">
        <f t="shared" si="143"/>
        <v>0</v>
      </c>
      <c r="F641" s="1429"/>
      <c r="G641" s="1430"/>
      <c r="H641" s="1431"/>
      <c r="I641" s="1429"/>
      <c r="J641" s="1430"/>
      <c r="K641" s="1431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9" t="s">
        <v>204</v>
      </c>
      <c r="D642" s="1770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5977</v>
      </c>
      <c r="J642" s="276">
        <f t="shared" si="145"/>
        <v>0</v>
      </c>
      <c r="K642" s="277">
        <f t="shared" si="145"/>
        <v>0</v>
      </c>
      <c r="L642" s="311">
        <f t="shared" si="145"/>
        <v>5977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205</v>
      </c>
      <c r="E643" s="282">
        <f aca="true" t="shared" si="146" ref="E643:E659">F643+G643+H643</f>
        <v>0</v>
      </c>
      <c r="F643" s="152"/>
      <c r="G643" s="153"/>
      <c r="H643" s="1422"/>
      <c r="I643" s="152"/>
      <c r="J643" s="153"/>
      <c r="K643" s="1422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206</v>
      </c>
      <c r="E644" s="296">
        <f t="shared" si="146"/>
        <v>0</v>
      </c>
      <c r="F644" s="158"/>
      <c r="G644" s="159"/>
      <c r="H644" s="1427"/>
      <c r="I644" s="158"/>
      <c r="J644" s="159"/>
      <c r="K644" s="1427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207</v>
      </c>
      <c r="E645" s="296">
        <f t="shared" si="146"/>
        <v>0</v>
      </c>
      <c r="F645" s="158"/>
      <c r="G645" s="159"/>
      <c r="H645" s="1427"/>
      <c r="I645" s="158"/>
      <c r="J645" s="159"/>
      <c r="K645" s="1427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208</v>
      </c>
      <c r="E646" s="296">
        <f t="shared" si="146"/>
        <v>0</v>
      </c>
      <c r="F646" s="158"/>
      <c r="G646" s="159"/>
      <c r="H646" s="1427"/>
      <c r="I646" s="158"/>
      <c r="J646" s="159"/>
      <c r="K646" s="1427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209</v>
      </c>
      <c r="E647" s="296">
        <f t="shared" si="146"/>
        <v>0</v>
      </c>
      <c r="F647" s="158"/>
      <c r="G647" s="159"/>
      <c r="H647" s="1427"/>
      <c r="I647" s="158">
        <v>2963</v>
      </c>
      <c r="J647" s="159"/>
      <c r="K647" s="1427"/>
      <c r="L647" s="296">
        <f t="shared" si="147"/>
        <v>2963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210</v>
      </c>
      <c r="E648" s="315">
        <f t="shared" si="146"/>
        <v>0</v>
      </c>
      <c r="F648" s="164"/>
      <c r="G648" s="165"/>
      <c r="H648" s="1423"/>
      <c r="I648" s="164"/>
      <c r="J648" s="165"/>
      <c r="K648" s="1423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211</v>
      </c>
      <c r="E649" s="321">
        <f t="shared" si="146"/>
        <v>0</v>
      </c>
      <c r="F649" s="455"/>
      <c r="G649" s="456"/>
      <c r="H649" s="1435"/>
      <c r="I649" s="455">
        <v>3014</v>
      </c>
      <c r="J649" s="456"/>
      <c r="K649" s="1435"/>
      <c r="L649" s="321">
        <f t="shared" si="147"/>
        <v>3014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212</v>
      </c>
      <c r="E650" s="327">
        <f t="shared" si="146"/>
        <v>0</v>
      </c>
      <c r="F650" s="450"/>
      <c r="G650" s="451"/>
      <c r="H650" s="1432"/>
      <c r="I650" s="450"/>
      <c r="J650" s="451"/>
      <c r="K650" s="1432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213</v>
      </c>
      <c r="E651" s="321">
        <f t="shared" si="146"/>
        <v>0</v>
      </c>
      <c r="F651" s="455"/>
      <c r="G651" s="456"/>
      <c r="H651" s="1435"/>
      <c r="I651" s="455"/>
      <c r="J651" s="456"/>
      <c r="K651" s="1435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214</v>
      </c>
      <c r="E652" s="296">
        <f t="shared" si="146"/>
        <v>0</v>
      </c>
      <c r="F652" s="158"/>
      <c r="G652" s="159"/>
      <c r="H652" s="1427"/>
      <c r="I652" s="158"/>
      <c r="J652" s="159"/>
      <c r="K652" s="142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893</v>
      </c>
      <c r="E653" s="327">
        <f t="shared" si="146"/>
        <v>0</v>
      </c>
      <c r="F653" s="450"/>
      <c r="G653" s="451"/>
      <c r="H653" s="1432"/>
      <c r="I653" s="450"/>
      <c r="J653" s="451"/>
      <c r="K653" s="1432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215</v>
      </c>
      <c r="E654" s="321">
        <f t="shared" si="146"/>
        <v>0</v>
      </c>
      <c r="F654" s="455"/>
      <c r="G654" s="456"/>
      <c r="H654" s="1435"/>
      <c r="I654" s="455"/>
      <c r="J654" s="456"/>
      <c r="K654" s="1435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819</v>
      </c>
      <c r="E655" s="327">
        <f t="shared" si="146"/>
        <v>0</v>
      </c>
      <c r="F655" s="450"/>
      <c r="G655" s="451"/>
      <c r="H655" s="1432"/>
      <c r="I655" s="450"/>
      <c r="J655" s="451"/>
      <c r="K655" s="1432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216</v>
      </c>
      <c r="E656" s="336">
        <f t="shared" si="146"/>
        <v>0</v>
      </c>
      <c r="F656" s="602"/>
      <c r="G656" s="603"/>
      <c r="H656" s="1434"/>
      <c r="I656" s="602"/>
      <c r="J656" s="603"/>
      <c r="K656" s="1434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930</v>
      </c>
      <c r="E657" s="321">
        <f t="shared" si="146"/>
        <v>0</v>
      </c>
      <c r="F657" s="455"/>
      <c r="G657" s="456"/>
      <c r="H657" s="1435"/>
      <c r="I657" s="455"/>
      <c r="J657" s="456"/>
      <c r="K657" s="1435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311</v>
      </c>
      <c r="E658" s="296">
        <f t="shared" si="146"/>
        <v>0</v>
      </c>
      <c r="F658" s="158"/>
      <c r="G658" s="159"/>
      <c r="H658" s="1427"/>
      <c r="I658" s="158"/>
      <c r="J658" s="159"/>
      <c r="K658" s="142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217</v>
      </c>
      <c r="E659" s="288">
        <f t="shared" si="146"/>
        <v>0</v>
      </c>
      <c r="F659" s="173"/>
      <c r="G659" s="174"/>
      <c r="H659" s="1428"/>
      <c r="I659" s="173"/>
      <c r="J659" s="174"/>
      <c r="K659" s="1428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0" t="s">
        <v>278</v>
      </c>
      <c r="D660" s="1781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931</v>
      </c>
      <c r="E661" s="282">
        <f>F661+G661+H661</f>
        <v>0</v>
      </c>
      <c r="F661" s="152"/>
      <c r="G661" s="153"/>
      <c r="H661" s="1422"/>
      <c r="I661" s="152"/>
      <c r="J661" s="153"/>
      <c r="K661" s="1422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932</v>
      </c>
      <c r="E662" s="296">
        <f>F662+G662+H662</f>
        <v>0</v>
      </c>
      <c r="F662" s="158"/>
      <c r="G662" s="159"/>
      <c r="H662" s="1427"/>
      <c r="I662" s="158"/>
      <c r="J662" s="159"/>
      <c r="K662" s="1427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933</v>
      </c>
      <c r="E663" s="288">
        <f>F663+G663+H663</f>
        <v>0</v>
      </c>
      <c r="F663" s="173"/>
      <c r="G663" s="174"/>
      <c r="H663" s="1428"/>
      <c r="I663" s="173"/>
      <c r="J663" s="174"/>
      <c r="K663" s="1428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0" t="s">
        <v>740</v>
      </c>
      <c r="D664" s="1781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218</v>
      </c>
      <c r="E665" s="282">
        <f>F665+G665+H665</f>
        <v>0</v>
      </c>
      <c r="F665" s="152"/>
      <c r="G665" s="153"/>
      <c r="H665" s="1422"/>
      <c r="I665" s="152"/>
      <c r="J665" s="153"/>
      <c r="K665" s="1422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219</v>
      </c>
      <c r="E666" s="296">
        <f>F666+G666+H666</f>
        <v>0</v>
      </c>
      <c r="F666" s="158"/>
      <c r="G666" s="159"/>
      <c r="H666" s="1427"/>
      <c r="I666" s="158"/>
      <c r="J666" s="159"/>
      <c r="K666" s="1427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220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221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222</v>
      </c>
      <c r="E669" s="288">
        <f>F669+G669+H669</f>
        <v>0</v>
      </c>
      <c r="F669" s="173"/>
      <c r="G669" s="174"/>
      <c r="H669" s="1428"/>
      <c r="I669" s="173"/>
      <c r="J669" s="174"/>
      <c r="K669" s="1428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0" t="s">
        <v>223</v>
      </c>
      <c r="D670" s="1781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312</v>
      </c>
      <c r="E671" s="282">
        <f aca="true" t="shared" si="151" ref="E671:E676">F671+G671+H671</f>
        <v>0</v>
      </c>
      <c r="F671" s="152"/>
      <c r="G671" s="153"/>
      <c r="H671" s="1422"/>
      <c r="I671" s="152"/>
      <c r="J671" s="153"/>
      <c r="K671" s="1422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224</v>
      </c>
      <c r="E672" s="288">
        <f t="shared" si="151"/>
        <v>0</v>
      </c>
      <c r="F672" s="173"/>
      <c r="G672" s="174"/>
      <c r="H672" s="1428"/>
      <c r="I672" s="173"/>
      <c r="J672" s="174"/>
      <c r="K672" s="1428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0" t="s">
        <v>225</v>
      </c>
      <c r="D673" s="1781"/>
      <c r="E673" s="311">
        <f t="shared" si="151"/>
        <v>0</v>
      </c>
      <c r="F673" s="1429"/>
      <c r="G673" s="1430"/>
      <c r="H673" s="1431"/>
      <c r="I673" s="1429"/>
      <c r="J673" s="1430"/>
      <c r="K673" s="1431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86" t="s">
        <v>226</v>
      </c>
      <c r="D674" s="1787"/>
      <c r="E674" s="311">
        <f t="shared" si="151"/>
        <v>0</v>
      </c>
      <c r="F674" s="1429"/>
      <c r="G674" s="1430"/>
      <c r="H674" s="1431"/>
      <c r="I674" s="1429"/>
      <c r="J674" s="1430"/>
      <c r="K674" s="1431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86" t="s">
        <v>227</v>
      </c>
      <c r="D675" s="1787"/>
      <c r="E675" s="311">
        <f t="shared" si="151"/>
        <v>0</v>
      </c>
      <c r="F675" s="1429"/>
      <c r="G675" s="1430"/>
      <c r="H675" s="1431"/>
      <c r="I675" s="1429"/>
      <c r="J675" s="1430"/>
      <c r="K675" s="1431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86" t="s">
        <v>1689</v>
      </c>
      <c r="D676" s="1787"/>
      <c r="E676" s="311">
        <f t="shared" si="151"/>
        <v>0</v>
      </c>
      <c r="F676" s="1429"/>
      <c r="G676" s="1430"/>
      <c r="H676" s="1431"/>
      <c r="I676" s="1429"/>
      <c r="J676" s="1430"/>
      <c r="K676" s="1431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0" t="s">
        <v>228</v>
      </c>
      <c r="D677" s="1781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2023</v>
      </c>
      <c r="E678" s="282">
        <f>F678+G678+H678</f>
        <v>0</v>
      </c>
      <c r="F678" s="152"/>
      <c r="G678" s="153"/>
      <c r="H678" s="1422"/>
      <c r="I678" s="152"/>
      <c r="J678" s="153"/>
      <c r="K678" s="1422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229</v>
      </c>
      <c r="E679" s="282">
        <f aca="true" t="shared" si="154" ref="E679:E685">F679+G679+H679</f>
        <v>0</v>
      </c>
      <c r="F679" s="152"/>
      <c r="G679" s="153"/>
      <c r="H679" s="1422"/>
      <c r="I679" s="152"/>
      <c r="J679" s="153"/>
      <c r="K679" s="1422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230</v>
      </c>
      <c r="E680" s="327">
        <f t="shared" si="154"/>
        <v>0</v>
      </c>
      <c r="F680" s="450"/>
      <c r="G680" s="451"/>
      <c r="H680" s="1432"/>
      <c r="I680" s="450"/>
      <c r="J680" s="451"/>
      <c r="K680" s="1432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231</v>
      </c>
      <c r="E681" s="352">
        <f t="shared" si="154"/>
        <v>0</v>
      </c>
      <c r="F681" s="638"/>
      <c r="G681" s="639"/>
      <c r="H681" s="1433"/>
      <c r="I681" s="638"/>
      <c r="J681" s="639"/>
      <c r="K681" s="1433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232</v>
      </c>
      <c r="E682" s="336">
        <f t="shared" si="154"/>
        <v>0</v>
      </c>
      <c r="F682" s="602"/>
      <c r="G682" s="603"/>
      <c r="H682" s="1434"/>
      <c r="I682" s="602"/>
      <c r="J682" s="603"/>
      <c r="K682" s="1434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2055</v>
      </c>
      <c r="E683" s="321">
        <f>F683+G683+H683</f>
        <v>0</v>
      </c>
      <c r="F683" s="455"/>
      <c r="G683" s="456"/>
      <c r="H683" s="1435"/>
      <c r="I683" s="455"/>
      <c r="J683" s="456"/>
      <c r="K683" s="1435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233</v>
      </c>
      <c r="E684" s="321">
        <f t="shared" si="154"/>
        <v>0</v>
      </c>
      <c r="F684" s="455"/>
      <c r="G684" s="456"/>
      <c r="H684" s="1435"/>
      <c r="I684" s="455"/>
      <c r="J684" s="456"/>
      <c r="K684" s="1435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234</v>
      </c>
      <c r="E685" s="288">
        <f t="shared" si="154"/>
        <v>0</v>
      </c>
      <c r="F685" s="173"/>
      <c r="G685" s="174"/>
      <c r="H685" s="1428"/>
      <c r="I685" s="173"/>
      <c r="J685" s="174"/>
      <c r="K685" s="1428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235</v>
      </c>
      <c r="D686" s="1666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236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733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237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238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239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1686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0" t="s">
        <v>240</v>
      </c>
      <c r="D693" s="1781"/>
      <c r="E693" s="311">
        <f t="shared" si="157"/>
        <v>0</v>
      </c>
      <c r="F693" s="1478">
        <v>0</v>
      </c>
      <c r="G693" s="1479">
        <v>0</v>
      </c>
      <c r="H693" s="1480">
        <v>0</v>
      </c>
      <c r="I693" s="1478">
        <v>0</v>
      </c>
      <c r="J693" s="1479">
        <v>0</v>
      </c>
      <c r="K693" s="1480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0" t="s">
        <v>241</v>
      </c>
      <c r="D694" s="1781"/>
      <c r="E694" s="311">
        <f t="shared" si="157"/>
        <v>0</v>
      </c>
      <c r="F694" s="1429"/>
      <c r="G694" s="1430"/>
      <c r="H694" s="1431"/>
      <c r="I694" s="1429"/>
      <c r="J694" s="1430"/>
      <c r="K694" s="1431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0" t="s">
        <v>242</v>
      </c>
      <c r="D695" s="1781"/>
      <c r="E695" s="311">
        <f t="shared" si="157"/>
        <v>0</v>
      </c>
      <c r="F695" s="1429"/>
      <c r="G695" s="1430"/>
      <c r="H695" s="1431"/>
      <c r="I695" s="1429"/>
      <c r="J695" s="1430"/>
      <c r="K695" s="1431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0" t="s">
        <v>243</v>
      </c>
      <c r="D696" s="1781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244</v>
      </c>
      <c r="E697" s="282">
        <f aca="true" t="shared" si="161" ref="E697:E702">F697+G697+H697</f>
        <v>0</v>
      </c>
      <c r="F697" s="152"/>
      <c r="G697" s="153"/>
      <c r="H697" s="1422"/>
      <c r="I697" s="152"/>
      <c r="J697" s="153"/>
      <c r="K697" s="1422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245</v>
      </c>
      <c r="E698" s="296">
        <f t="shared" si="161"/>
        <v>0</v>
      </c>
      <c r="F698" s="158"/>
      <c r="G698" s="159"/>
      <c r="H698" s="1427"/>
      <c r="I698" s="158"/>
      <c r="J698" s="159"/>
      <c r="K698" s="1427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246</v>
      </c>
      <c r="E699" s="296">
        <f t="shared" si="161"/>
        <v>0</v>
      </c>
      <c r="F699" s="158"/>
      <c r="G699" s="159"/>
      <c r="H699" s="1427"/>
      <c r="I699" s="158"/>
      <c r="J699" s="159"/>
      <c r="K699" s="1427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247</v>
      </c>
      <c r="E700" s="296">
        <f t="shared" si="161"/>
        <v>0</v>
      </c>
      <c r="F700" s="158"/>
      <c r="G700" s="159"/>
      <c r="H700" s="1427"/>
      <c r="I700" s="158"/>
      <c r="J700" s="159"/>
      <c r="K700" s="1427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248</v>
      </c>
      <c r="E701" s="296">
        <f t="shared" si="161"/>
        <v>0</v>
      </c>
      <c r="F701" s="158"/>
      <c r="G701" s="159"/>
      <c r="H701" s="1427"/>
      <c r="I701" s="158"/>
      <c r="J701" s="159"/>
      <c r="K701" s="1427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249</v>
      </c>
      <c r="E702" s="288">
        <f t="shared" si="161"/>
        <v>0</v>
      </c>
      <c r="F702" s="173"/>
      <c r="G702" s="174"/>
      <c r="H702" s="1428"/>
      <c r="I702" s="173"/>
      <c r="J702" s="174"/>
      <c r="K702" s="1428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0" t="s">
        <v>1690</v>
      </c>
      <c r="D703" s="1781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250</v>
      </c>
      <c r="E704" s="282">
        <f aca="true" t="shared" si="164" ref="E704:E709">F704+G704+H704</f>
        <v>0</v>
      </c>
      <c r="F704" s="152"/>
      <c r="G704" s="153"/>
      <c r="H704" s="1422"/>
      <c r="I704" s="152"/>
      <c r="J704" s="153"/>
      <c r="K704" s="1422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251</v>
      </c>
      <c r="E705" s="296">
        <f t="shared" si="164"/>
        <v>0</v>
      </c>
      <c r="F705" s="158"/>
      <c r="G705" s="159"/>
      <c r="H705" s="1427"/>
      <c r="I705" s="158"/>
      <c r="J705" s="159"/>
      <c r="K705" s="1427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252</v>
      </c>
      <c r="E706" s="288">
        <f t="shared" si="164"/>
        <v>0</v>
      </c>
      <c r="F706" s="173"/>
      <c r="G706" s="174"/>
      <c r="H706" s="1428"/>
      <c r="I706" s="173"/>
      <c r="J706" s="174"/>
      <c r="K706" s="1428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0" t="s">
        <v>1687</v>
      </c>
      <c r="D707" s="1781"/>
      <c r="E707" s="311">
        <f t="shared" si="164"/>
        <v>0</v>
      </c>
      <c r="F707" s="1429"/>
      <c r="G707" s="1430"/>
      <c r="H707" s="1431"/>
      <c r="I707" s="1429"/>
      <c r="J707" s="1430"/>
      <c r="K707" s="1431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0" t="s">
        <v>1688</v>
      </c>
      <c r="D708" s="1781"/>
      <c r="E708" s="311">
        <f t="shared" si="164"/>
        <v>0</v>
      </c>
      <c r="F708" s="1429"/>
      <c r="G708" s="1430"/>
      <c r="H708" s="1431"/>
      <c r="I708" s="1429"/>
      <c r="J708" s="1430"/>
      <c r="K708" s="1431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86" t="s">
        <v>253</v>
      </c>
      <c r="D709" s="1787"/>
      <c r="E709" s="311">
        <f t="shared" si="164"/>
        <v>0</v>
      </c>
      <c r="F709" s="1429"/>
      <c r="G709" s="1430"/>
      <c r="H709" s="1431"/>
      <c r="I709" s="1429"/>
      <c r="J709" s="1430"/>
      <c r="K709" s="1431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0" t="s">
        <v>279</v>
      </c>
      <c r="D710" s="1781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280</v>
      </c>
      <c r="E711" s="282">
        <f>F711+G711+H711</f>
        <v>0</v>
      </c>
      <c r="F711" s="152"/>
      <c r="G711" s="153"/>
      <c r="H711" s="1422"/>
      <c r="I711" s="152"/>
      <c r="J711" s="153"/>
      <c r="K711" s="1422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281</v>
      </c>
      <c r="E712" s="288">
        <f>F712+G712+H712</f>
        <v>0</v>
      </c>
      <c r="F712" s="173"/>
      <c r="G712" s="174"/>
      <c r="H712" s="1428"/>
      <c r="I712" s="173"/>
      <c r="J712" s="174"/>
      <c r="K712" s="1428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84" t="s">
        <v>254</v>
      </c>
      <c r="D713" s="1785"/>
      <c r="E713" s="311">
        <f>F713+G713+H713</f>
        <v>0</v>
      </c>
      <c r="F713" s="1429"/>
      <c r="G713" s="1430"/>
      <c r="H713" s="1431"/>
      <c r="I713" s="1429"/>
      <c r="J713" s="1430"/>
      <c r="K713" s="1431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84" t="s">
        <v>255</v>
      </c>
      <c r="D714" s="1785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12946</v>
      </c>
      <c r="J714" s="276">
        <f t="shared" si="167"/>
        <v>0</v>
      </c>
      <c r="K714" s="277">
        <f t="shared" si="167"/>
        <v>0</v>
      </c>
      <c r="L714" s="311">
        <f t="shared" si="167"/>
        <v>12946</v>
      </c>
      <c r="M714" s="12">
        <f t="shared" si="159"/>
        <v>1</v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256</v>
      </c>
      <c r="E715" s="282">
        <f aca="true" t="shared" si="168" ref="E715:E721">F715+G715+H715</f>
        <v>0</v>
      </c>
      <c r="F715" s="152"/>
      <c r="G715" s="153"/>
      <c r="H715" s="1422"/>
      <c r="I715" s="152">
        <v>9360</v>
      </c>
      <c r="J715" s="153"/>
      <c r="K715" s="1422"/>
      <c r="L715" s="282">
        <f aca="true" t="shared" si="169" ref="L715:L721">I715+J715+K715</f>
        <v>9360</v>
      </c>
      <c r="M715" s="12">
        <f t="shared" si="159"/>
        <v>1</v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257</v>
      </c>
      <c r="E716" s="296">
        <f t="shared" si="168"/>
        <v>0</v>
      </c>
      <c r="F716" s="158"/>
      <c r="G716" s="159"/>
      <c r="H716" s="1427"/>
      <c r="I716" s="158"/>
      <c r="J716" s="159"/>
      <c r="K716" s="1427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636</v>
      </c>
      <c r="E717" s="296">
        <f t="shared" si="168"/>
        <v>0</v>
      </c>
      <c r="F717" s="158"/>
      <c r="G717" s="159"/>
      <c r="H717" s="1427"/>
      <c r="I717" s="158">
        <v>3586</v>
      </c>
      <c r="J717" s="159"/>
      <c r="K717" s="1427"/>
      <c r="L717" s="296">
        <f t="shared" si="169"/>
        <v>3586</v>
      </c>
      <c r="M717" s="12">
        <f t="shared" si="159"/>
        <v>1</v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637</v>
      </c>
      <c r="E718" s="296">
        <f t="shared" si="168"/>
        <v>0</v>
      </c>
      <c r="F718" s="158"/>
      <c r="G718" s="159"/>
      <c r="H718" s="1427"/>
      <c r="I718" s="158"/>
      <c r="J718" s="159"/>
      <c r="K718" s="1427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638</v>
      </c>
      <c r="E719" s="296">
        <f t="shared" si="168"/>
        <v>0</v>
      </c>
      <c r="F719" s="158"/>
      <c r="G719" s="159"/>
      <c r="H719" s="1427"/>
      <c r="I719" s="158"/>
      <c r="J719" s="159"/>
      <c r="K719" s="1427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639</v>
      </c>
      <c r="E720" s="296">
        <f t="shared" si="168"/>
        <v>0</v>
      </c>
      <c r="F720" s="158"/>
      <c r="G720" s="159"/>
      <c r="H720" s="1427"/>
      <c r="I720" s="158"/>
      <c r="J720" s="159"/>
      <c r="K720" s="1427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640</v>
      </c>
      <c r="E721" s="288">
        <f t="shared" si="168"/>
        <v>0</v>
      </c>
      <c r="F721" s="173"/>
      <c r="G721" s="174"/>
      <c r="H721" s="1428"/>
      <c r="I721" s="173"/>
      <c r="J721" s="174"/>
      <c r="K721" s="1428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84" t="s">
        <v>641</v>
      </c>
      <c r="D722" s="1785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313</v>
      </c>
      <c r="E723" s="282">
        <f>F723+G723+H723</f>
        <v>0</v>
      </c>
      <c r="F723" s="152"/>
      <c r="G723" s="153"/>
      <c r="H723" s="1422"/>
      <c r="I723" s="152"/>
      <c r="J723" s="153"/>
      <c r="K723" s="1422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642</v>
      </c>
      <c r="E724" s="288">
        <f>F724+G724+H724</f>
        <v>0</v>
      </c>
      <c r="F724" s="173"/>
      <c r="G724" s="174"/>
      <c r="H724" s="1428"/>
      <c r="I724" s="173"/>
      <c r="J724" s="174"/>
      <c r="K724" s="1428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84" t="s">
        <v>703</v>
      </c>
      <c r="D725" s="1785"/>
      <c r="E725" s="311">
        <f>F725+G725+H725</f>
        <v>0</v>
      </c>
      <c r="F725" s="1429"/>
      <c r="G725" s="1430"/>
      <c r="H725" s="1431"/>
      <c r="I725" s="1429"/>
      <c r="J725" s="1430"/>
      <c r="K725" s="1431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0" t="s">
        <v>704</v>
      </c>
      <c r="D726" s="1781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705</v>
      </c>
      <c r="E727" s="282">
        <f>F727+G727+H727</f>
        <v>0</v>
      </c>
      <c r="F727" s="152"/>
      <c r="G727" s="153"/>
      <c r="H727" s="1422"/>
      <c r="I727" s="152"/>
      <c r="J727" s="153"/>
      <c r="K727" s="1422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706</v>
      </c>
      <c r="E728" s="296">
        <f>F728+G728+H728</f>
        <v>0</v>
      </c>
      <c r="F728" s="158"/>
      <c r="G728" s="159"/>
      <c r="H728" s="1427"/>
      <c r="I728" s="158"/>
      <c r="J728" s="159"/>
      <c r="K728" s="1427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707</v>
      </c>
      <c r="E729" s="296">
        <f>F729+G729+H729</f>
        <v>0</v>
      </c>
      <c r="F729" s="158"/>
      <c r="G729" s="159"/>
      <c r="H729" s="1427"/>
      <c r="I729" s="158"/>
      <c r="J729" s="159"/>
      <c r="K729" s="1427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708</v>
      </c>
      <c r="E730" s="288">
        <f>F730+G730+H730</f>
        <v>0</v>
      </c>
      <c r="F730" s="173"/>
      <c r="G730" s="174"/>
      <c r="H730" s="1428"/>
      <c r="I730" s="173"/>
      <c r="J730" s="174"/>
      <c r="K730" s="1428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88" t="s">
        <v>934</v>
      </c>
      <c r="D731" s="1789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709</v>
      </c>
      <c r="E732" s="282">
        <f>F732+G732+H732</f>
        <v>0</v>
      </c>
      <c r="F732" s="152"/>
      <c r="G732" s="153"/>
      <c r="H732" s="1422"/>
      <c r="I732" s="152"/>
      <c r="J732" s="153"/>
      <c r="K732" s="1422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710</v>
      </c>
      <c r="E733" s="315">
        <f>F733+G733+H733</f>
        <v>0</v>
      </c>
      <c r="F733" s="164"/>
      <c r="G733" s="165"/>
      <c r="H733" s="1423"/>
      <c r="I733" s="164"/>
      <c r="J733" s="165"/>
      <c r="K733" s="1423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711</v>
      </c>
      <c r="E734" s="378">
        <f>F734+G734+H734</f>
        <v>0</v>
      </c>
      <c r="F734" s="1424"/>
      <c r="G734" s="1425"/>
      <c r="H734" s="1426"/>
      <c r="I734" s="1424"/>
      <c r="J734" s="1425"/>
      <c r="K734" s="1426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4"/>
      <c r="C735" s="1790" t="s">
        <v>712</v>
      </c>
      <c r="D735" s="1791"/>
      <c r="E735" s="1445"/>
      <c r="F735" s="1445"/>
      <c r="G735" s="1445"/>
      <c r="H735" s="1445"/>
      <c r="I735" s="1445"/>
      <c r="J735" s="1445"/>
      <c r="K735" s="1445"/>
      <c r="L735" s="1446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0" t="s">
        <v>712</v>
      </c>
      <c r="D736" s="1791"/>
      <c r="E736" s="383">
        <f>F736+G736+H736</f>
        <v>0</v>
      </c>
      <c r="F736" s="1436"/>
      <c r="G736" s="1437"/>
      <c r="H736" s="1438"/>
      <c r="I736" s="1468">
        <v>0</v>
      </c>
      <c r="J736" s="1469">
        <v>0</v>
      </c>
      <c r="K736" s="1470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40"/>
      <c r="C737" s="1441"/>
      <c r="D737" s="1442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3"/>
      <c r="C738" s="111"/>
      <c r="D738" s="1444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3"/>
      <c r="C739" s="111"/>
      <c r="D739" s="1444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1"/>
      <c r="C740" s="394" t="s">
        <v>759</v>
      </c>
      <c r="D740" s="1439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20754</v>
      </c>
      <c r="J740" s="398">
        <f t="shared" si="173"/>
        <v>0</v>
      </c>
      <c r="K740" s="399">
        <f t="shared" si="173"/>
        <v>0</v>
      </c>
      <c r="L740" s="396">
        <f t="shared" si="173"/>
        <v>20754</v>
      </c>
      <c r="M740" s="12">
        <f>(IF($E740&lt;&gt;0,$M$2,IF($L740&lt;&gt;0,$M$2,"")))</f>
        <v>1</v>
      </c>
      <c r="N740" s="73" t="str">
        <f>LEFT(C621,1)</f>
        <v>7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70"/>
      <c r="C742" s="1370"/>
      <c r="D742" s="1371"/>
      <c r="E742" s="1370"/>
      <c r="F742" s="1370"/>
      <c r="G742" s="1370"/>
      <c r="H742" s="1370"/>
      <c r="I742" s="1370"/>
      <c r="J742" s="1370"/>
      <c r="K742" s="1370"/>
      <c r="L742" s="1372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1691</v>
      </c>
    </row>
    <row r="3" spans="1:3" ht="35.25" customHeight="1">
      <c r="A3" s="1499">
        <v>33</v>
      </c>
      <c r="B3" s="1500" t="s">
        <v>1237</v>
      </c>
      <c r="C3" s="1502" t="s">
        <v>1692</v>
      </c>
    </row>
    <row r="4" spans="1:3" ht="35.25" customHeight="1">
      <c r="A4" s="1499">
        <v>42</v>
      </c>
      <c r="B4" s="1500" t="s">
        <v>1238</v>
      </c>
      <c r="C4" s="1503" t="s">
        <v>1693</v>
      </c>
    </row>
    <row r="5" spans="1:3" ht="19.5">
      <c r="A5" s="1499">
        <v>96</v>
      </c>
      <c r="B5" s="1500" t="s">
        <v>1239</v>
      </c>
      <c r="C5" s="1503" t="s">
        <v>1694</v>
      </c>
    </row>
    <row r="6" spans="1:3" ht="19.5">
      <c r="A6" s="1499">
        <v>97</v>
      </c>
      <c r="B6" s="1500" t="s">
        <v>1240</v>
      </c>
      <c r="C6" s="1503" t="s">
        <v>1695</v>
      </c>
    </row>
    <row r="7" spans="1:3" ht="19.5">
      <c r="A7" s="1499">
        <v>98</v>
      </c>
      <c r="B7" s="1500" t="s">
        <v>1241</v>
      </c>
      <c r="C7" s="1503" t="s">
        <v>1696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2036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2037</v>
      </c>
      <c r="C80" s="1507">
        <v>3311</v>
      </c>
    </row>
    <row r="81" spans="1:3" ht="15.75">
      <c r="A81" s="1507">
        <v>3312</v>
      </c>
      <c r="B81" s="1511" t="s">
        <v>2038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2029</v>
      </c>
      <c r="C83" s="1507">
        <v>3321</v>
      </c>
    </row>
    <row r="84" spans="1:3" ht="15.75">
      <c r="A84" s="1507">
        <v>3322</v>
      </c>
      <c r="B84" s="1511" t="s">
        <v>2030</v>
      </c>
      <c r="C84" s="1507">
        <v>3322</v>
      </c>
    </row>
    <row r="85" spans="1:3" ht="15.75">
      <c r="A85" s="1507">
        <v>3323</v>
      </c>
      <c r="B85" s="1513" t="s">
        <v>2028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2031</v>
      </c>
      <c r="C87" s="1507">
        <v>3325</v>
      </c>
    </row>
    <row r="88" spans="1:3" ht="15.75">
      <c r="A88" s="1507">
        <v>3326</v>
      </c>
      <c r="B88" s="1510" t="s">
        <v>2032</v>
      </c>
      <c r="C88" s="1507">
        <v>3326</v>
      </c>
    </row>
    <row r="89" spans="1:3" ht="15.75">
      <c r="A89" s="1507">
        <v>3327</v>
      </c>
      <c r="B89" s="1510" t="s">
        <v>2033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2034</v>
      </c>
      <c r="C94" s="1507">
        <v>3337</v>
      </c>
    </row>
    <row r="95" spans="1:3" ht="15.75">
      <c r="A95" s="1507">
        <v>3338</v>
      </c>
      <c r="B95" s="1510" t="s">
        <v>2035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2039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2040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2041</v>
      </c>
      <c r="C118" s="1507">
        <v>4457</v>
      </c>
    </row>
    <row r="119" spans="1:3" ht="15.75">
      <c r="A119" s="1507">
        <v>4458</v>
      </c>
      <c r="B119" s="1518" t="s">
        <v>2042</v>
      </c>
      <c r="C119" s="1507">
        <v>4458</v>
      </c>
    </row>
    <row r="120" spans="1:3" ht="15.75">
      <c r="A120" s="1507">
        <v>4459</v>
      </c>
      <c r="B120" s="1518" t="s">
        <v>1697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1698</v>
      </c>
    </row>
    <row r="310" ht="18.75" thickBot="1">
      <c r="B310" s="1524" t="s">
        <v>1699</v>
      </c>
    </row>
    <row r="311" spans="1:2" ht="16.5">
      <c r="A311" s="1532" t="s">
        <v>1282</v>
      </c>
      <c r="B311" s="1533" t="s">
        <v>675</v>
      </c>
    </row>
    <row r="312" spans="1:2" ht="16.5">
      <c r="A312" s="1534" t="s">
        <v>1283</v>
      </c>
      <c r="B312" s="1535" t="s">
        <v>676</v>
      </c>
    </row>
    <row r="313" spans="1:2" ht="16.5">
      <c r="A313" s="1534" t="s">
        <v>1284</v>
      </c>
      <c r="B313" s="1536" t="s">
        <v>677</v>
      </c>
    </row>
    <row r="314" spans="1:2" ht="16.5">
      <c r="A314" s="1534" t="s">
        <v>1285</v>
      </c>
      <c r="B314" s="1536" t="s">
        <v>678</v>
      </c>
    </row>
    <row r="315" spans="1:2" ht="16.5">
      <c r="A315" s="1534" t="s">
        <v>1286</v>
      </c>
      <c r="B315" s="1536" t="s">
        <v>679</v>
      </c>
    </row>
    <row r="316" spans="1:2" ht="16.5">
      <c r="A316" s="1534" t="s">
        <v>1287</v>
      </c>
      <c r="B316" s="1536" t="s">
        <v>680</v>
      </c>
    </row>
    <row r="317" spans="1:2" ht="16.5">
      <c r="A317" s="1534" t="s">
        <v>1288</v>
      </c>
      <c r="B317" s="1536" t="s">
        <v>681</v>
      </c>
    </row>
    <row r="318" spans="1:2" ht="16.5">
      <c r="A318" s="1534" t="s">
        <v>1289</v>
      </c>
      <c r="B318" s="1536" t="s">
        <v>682</v>
      </c>
    </row>
    <row r="319" spans="1:2" ht="16.5">
      <c r="A319" s="1534" t="s">
        <v>1290</v>
      </c>
      <c r="B319" s="1536" t="s">
        <v>683</v>
      </c>
    </row>
    <row r="320" spans="1:2" ht="16.5">
      <c r="A320" s="1534" t="s">
        <v>1291</v>
      </c>
      <c r="B320" s="1536" t="s">
        <v>684</v>
      </c>
    </row>
    <row r="321" spans="1:2" ht="16.5">
      <c r="A321" s="1534" t="s">
        <v>1292</v>
      </c>
      <c r="B321" s="1536" t="s">
        <v>685</v>
      </c>
    </row>
    <row r="322" spans="1:2" ht="16.5">
      <c r="A322" s="1534" t="s">
        <v>1293</v>
      </c>
      <c r="B322" s="1537" t="s">
        <v>686</v>
      </c>
    </row>
    <row r="323" spans="1:2" ht="16.5">
      <c r="A323" s="1534" t="s">
        <v>1294</v>
      </c>
      <c r="B323" s="1537" t="s">
        <v>687</v>
      </c>
    </row>
    <row r="324" spans="1:2" ht="16.5">
      <c r="A324" s="1534" t="s">
        <v>1295</v>
      </c>
      <c r="B324" s="1536" t="s">
        <v>688</v>
      </c>
    </row>
    <row r="325" spans="1:2" ht="16.5">
      <c r="A325" s="1534" t="s">
        <v>1296</v>
      </c>
      <c r="B325" s="1536" t="s">
        <v>689</v>
      </c>
    </row>
    <row r="326" spans="1:2" ht="16.5">
      <c r="A326" s="1534" t="s">
        <v>1297</v>
      </c>
      <c r="B326" s="1536" t="s">
        <v>690</v>
      </c>
    </row>
    <row r="327" spans="1:2" ht="16.5">
      <c r="A327" s="1534" t="s">
        <v>1298</v>
      </c>
      <c r="B327" s="1536" t="s">
        <v>1267</v>
      </c>
    </row>
    <row r="328" spans="1:2" ht="16.5">
      <c r="A328" s="1534" t="s">
        <v>1299</v>
      </c>
      <c r="B328" s="1536" t="s">
        <v>1268</v>
      </c>
    </row>
    <row r="329" spans="1:2" ht="16.5">
      <c r="A329" s="1534" t="s">
        <v>1300</v>
      </c>
      <c r="B329" s="1536" t="s">
        <v>691</v>
      </c>
    </row>
    <row r="330" spans="1:2" ht="16.5">
      <c r="A330" s="1534" t="s">
        <v>1301</v>
      </c>
      <c r="B330" s="1536" t="s">
        <v>692</v>
      </c>
    </row>
    <row r="331" spans="1:2" ht="16.5">
      <c r="A331" s="1534" t="s">
        <v>1302</v>
      </c>
      <c r="B331" s="1536" t="s">
        <v>1269</v>
      </c>
    </row>
    <row r="332" spans="1:2" ht="16.5">
      <c r="A332" s="1534" t="s">
        <v>1303</v>
      </c>
      <c r="B332" s="1536" t="s">
        <v>693</v>
      </c>
    </row>
    <row r="333" spans="1:2" ht="16.5">
      <c r="A333" s="1534" t="s">
        <v>1304</v>
      </c>
      <c r="B333" s="1536" t="s">
        <v>694</v>
      </c>
    </row>
    <row r="334" spans="1:2" ht="32.25" customHeight="1">
      <c r="A334" s="1538" t="s">
        <v>1305</v>
      </c>
      <c r="B334" s="1539" t="s">
        <v>76</v>
      </c>
    </row>
    <row r="335" spans="1:2" ht="16.5">
      <c r="A335" s="1540" t="s">
        <v>1306</v>
      </c>
      <c r="B335" s="1541" t="s">
        <v>77</v>
      </c>
    </row>
    <row r="336" spans="1:2" ht="16.5">
      <c r="A336" s="1540" t="s">
        <v>1307</v>
      </c>
      <c r="B336" s="1541" t="s">
        <v>78</v>
      </c>
    </row>
    <row r="337" spans="1:2" ht="16.5">
      <c r="A337" s="1540" t="s">
        <v>1308</v>
      </c>
      <c r="B337" s="1541" t="s">
        <v>1270</v>
      </c>
    </row>
    <row r="338" spans="1:2" ht="16.5">
      <c r="A338" s="1534" t="s">
        <v>1309</v>
      </c>
      <c r="B338" s="1536" t="s">
        <v>79</v>
      </c>
    </row>
    <row r="339" spans="1:2" ht="16.5">
      <c r="A339" s="1534" t="s">
        <v>1310</v>
      </c>
      <c r="B339" s="1536" t="s">
        <v>80</v>
      </c>
    </row>
    <row r="340" spans="1:2" ht="16.5">
      <c r="A340" s="1534" t="s">
        <v>1311</v>
      </c>
      <c r="B340" s="1536" t="s">
        <v>1271</v>
      </c>
    </row>
    <row r="341" spans="1:2" ht="16.5">
      <c r="A341" s="1534" t="s">
        <v>1312</v>
      </c>
      <c r="B341" s="1536" t="s">
        <v>81</v>
      </c>
    </row>
    <row r="342" spans="1:2" ht="16.5">
      <c r="A342" s="1534" t="s">
        <v>1313</v>
      </c>
      <c r="B342" s="1536" t="s">
        <v>82</v>
      </c>
    </row>
    <row r="343" spans="1:2" ht="16.5">
      <c r="A343" s="1534" t="s">
        <v>1314</v>
      </c>
      <c r="B343" s="1536" t="s">
        <v>83</v>
      </c>
    </row>
    <row r="344" spans="1:2" ht="16.5">
      <c r="A344" s="1534" t="s">
        <v>1315</v>
      </c>
      <c r="B344" s="1541" t="s">
        <v>84</v>
      </c>
    </row>
    <row r="345" spans="1:2" ht="16.5">
      <c r="A345" s="1534" t="s">
        <v>1316</v>
      </c>
      <c r="B345" s="1541" t="s">
        <v>85</v>
      </c>
    </row>
    <row r="346" spans="1:2" ht="16.5">
      <c r="A346" s="1534" t="s">
        <v>1317</v>
      </c>
      <c r="B346" s="1541" t="s">
        <v>1272</v>
      </c>
    </row>
    <row r="347" spans="1:2" ht="16.5">
      <c r="A347" s="1534" t="s">
        <v>1318</v>
      </c>
      <c r="B347" s="1536" t="s">
        <v>86</v>
      </c>
    </row>
    <row r="348" spans="1:2" ht="16.5">
      <c r="A348" s="1534" t="s">
        <v>1319</v>
      </c>
      <c r="B348" s="1536" t="s">
        <v>87</v>
      </c>
    </row>
    <row r="349" spans="1:2" ht="16.5">
      <c r="A349" s="1534" t="s">
        <v>1320</v>
      </c>
      <c r="B349" s="1541" t="s">
        <v>88</v>
      </c>
    </row>
    <row r="350" spans="1:2" ht="16.5">
      <c r="A350" s="1534" t="s">
        <v>1321</v>
      </c>
      <c r="B350" s="1536" t="s">
        <v>89</v>
      </c>
    </row>
    <row r="351" spans="1:2" ht="16.5">
      <c r="A351" s="1534" t="s">
        <v>1322</v>
      </c>
      <c r="B351" s="1536" t="s">
        <v>90</v>
      </c>
    </row>
    <row r="352" spans="1:2" ht="16.5">
      <c r="A352" s="1534" t="s">
        <v>1323</v>
      </c>
      <c r="B352" s="1536" t="s">
        <v>91</v>
      </c>
    </row>
    <row r="353" spans="1:2" ht="16.5">
      <c r="A353" s="1534" t="s">
        <v>1324</v>
      </c>
      <c r="B353" s="1536" t="s">
        <v>92</v>
      </c>
    </row>
    <row r="354" spans="1:2" ht="16.5">
      <c r="A354" s="1534" t="s">
        <v>1325</v>
      </c>
      <c r="B354" s="1536" t="s">
        <v>1273</v>
      </c>
    </row>
    <row r="355" spans="1:2" ht="16.5">
      <c r="A355" s="1534" t="s">
        <v>1326</v>
      </c>
      <c r="B355" s="1536" t="s">
        <v>458</v>
      </c>
    </row>
    <row r="356" spans="1:2" ht="16.5">
      <c r="A356" s="1534" t="s">
        <v>1327</v>
      </c>
      <c r="B356" s="1536" t="s">
        <v>459</v>
      </c>
    </row>
    <row r="357" spans="1:2" ht="16.5">
      <c r="A357" s="1542" t="s">
        <v>1328</v>
      </c>
      <c r="B357" s="1543" t="s">
        <v>460</v>
      </c>
    </row>
    <row r="358" spans="1:2" ht="16.5">
      <c r="A358" s="1544" t="s">
        <v>1329</v>
      </c>
      <c r="B358" s="1545" t="s">
        <v>461</v>
      </c>
    </row>
    <row r="359" spans="1:2" ht="16.5">
      <c r="A359" s="1544" t="s">
        <v>1330</v>
      </c>
      <c r="B359" s="1545" t="s">
        <v>462</v>
      </c>
    </row>
    <row r="360" spans="1:2" ht="16.5">
      <c r="A360" s="1544" t="s">
        <v>1331</v>
      </c>
      <c r="B360" s="1545" t="s">
        <v>463</v>
      </c>
    </row>
    <row r="361" spans="1:2" ht="17.25" thickBot="1">
      <c r="A361" s="1546" t="s">
        <v>1332</v>
      </c>
      <c r="B361" s="1547" t="s">
        <v>464</v>
      </c>
    </row>
    <row r="362" spans="1:256" ht="18">
      <c r="A362" s="1596"/>
      <c r="B362" s="1548" t="s">
        <v>1700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1701</v>
      </c>
    </row>
    <row r="364" spans="1:2" ht="18">
      <c r="A364" s="1597"/>
      <c r="B364" s="1552" t="s">
        <v>1702</v>
      </c>
    </row>
    <row r="365" spans="1:2" ht="18">
      <c r="A365" s="1554" t="s">
        <v>1333</v>
      </c>
      <c r="B365" s="1553" t="s">
        <v>1703</v>
      </c>
    </row>
    <row r="366" spans="1:2" ht="18">
      <c r="A366" s="1554" t="s">
        <v>1334</v>
      </c>
      <c r="B366" s="1555" t="s">
        <v>1704</v>
      </c>
    </row>
    <row r="367" spans="1:2" ht="18">
      <c r="A367" s="1554" t="s">
        <v>1335</v>
      </c>
      <c r="B367" s="1556" t="s">
        <v>1705</v>
      </c>
    </row>
    <row r="368" spans="1:2" ht="18">
      <c r="A368" s="1554" t="s">
        <v>1336</v>
      </c>
      <c r="B368" s="1556" t="s">
        <v>1706</v>
      </c>
    </row>
    <row r="369" spans="1:2" ht="18">
      <c r="A369" s="1554" t="s">
        <v>1337</v>
      </c>
      <c r="B369" s="1556" t="s">
        <v>1707</v>
      </c>
    </row>
    <row r="370" spans="1:2" ht="18">
      <c r="A370" s="1554" t="s">
        <v>1338</v>
      </c>
      <c r="B370" s="1556" t="s">
        <v>1708</v>
      </c>
    </row>
    <row r="371" spans="1:2" ht="18">
      <c r="A371" s="1554" t="s">
        <v>1339</v>
      </c>
      <c r="B371" s="1556" t="s">
        <v>1709</v>
      </c>
    </row>
    <row r="372" spans="1:2" ht="18">
      <c r="A372" s="1554" t="s">
        <v>1340</v>
      </c>
      <c r="B372" s="1557" t="s">
        <v>1710</v>
      </c>
    </row>
    <row r="373" spans="1:2" ht="18">
      <c r="A373" s="1554" t="s">
        <v>1341</v>
      </c>
      <c r="B373" s="1557" t="s">
        <v>1711</v>
      </c>
    </row>
    <row r="374" spans="1:2" ht="18">
      <c r="A374" s="1554" t="s">
        <v>1342</v>
      </c>
      <c r="B374" s="1557" t="s">
        <v>1712</v>
      </c>
    </row>
    <row r="375" spans="1:2" ht="18">
      <c r="A375" s="1554" t="s">
        <v>1343</v>
      </c>
      <c r="B375" s="1557" t="s">
        <v>1713</v>
      </c>
    </row>
    <row r="376" spans="1:2" ht="18">
      <c r="A376" s="1554" t="s">
        <v>1344</v>
      </c>
      <c r="B376" s="1558" t="s">
        <v>1714</v>
      </c>
    </row>
    <row r="377" spans="1:2" ht="18">
      <c r="A377" s="1554" t="s">
        <v>1345</v>
      </c>
      <c r="B377" s="1558" t="s">
        <v>1715</v>
      </c>
    </row>
    <row r="378" spans="1:2" ht="18">
      <c r="A378" s="1554" t="s">
        <v>1346</v>
      </c>
      <c r="B378" s="1557" t="s">
        <v>1716</v>
      </c>
    </row>
    <row r="379" spans="1:5" ht="18">
      <c r="A379" s="1554" t="s">
        <v>1347</v>
      </c>
      <c r="B379" s="1557" t="s">
        <v>1717</v>
      </c>
      <c r="C379" s="1559" t="s">
        <v>185</v>
      </c>
      <c r="E379" s="1560"/>
    </row>
    <row r="380" spans="1:5" ht="18">
      <c r="A380" s="1554" t="s">
        <v>1348</v>
      </c>
      <c r="B380" s="1556" t="s">
        <v>1718</v>
      </c>
      <c r="C380" s="1559" t="s">
        <v>185</v>
      </c>
      <c r="E380" s="1560"/>
    </row>
    <row r="381" spans="1:5" ht="18">
      <c r="A381" s="1554" t="s">
        <v>1349</v>
      </c>
      <c r="B381" s="1557" t="s">
        <v>1719</v>
      </c>
      <c r="C381" s="1559" t="s">
        <v>185</v>
      </c>
      <c r="E381" s="1560"/>
    </row>
    <row r="382" spans="1:5" ht="18">
      <c r="A382" s="1554" t="s">
        <v>1350</v>
      </c>
      <c r="B382" s="1557" t="s">
        <v>1720</v>
      </c>
      <c r="C382" s="1559" t="s">
        <v>185</v>
      </c>
      <c r="E382" s="1560"/>
    </row>
    <row r="383" spans="1:5" ht="18">
      <c r="A383" s="1554" t="s">
        <v>1351</v>
      </c>
      <c r="B383" s="1557" t="s">
        <v>1721</v>
      </c>
      <c r="C383" s="1559" t="s">
        <v>185</v>
      </c>
      <c r="E383" s="1560"/>
    </row>
    <row r="384" spans="1:5" ht="18">
      <c r="A384" s="1554" t="s">
        <v>1352</v>
      </c>
      <c r="B384" s="1557" t="s">
        <v>1722</v>
      </c>
      <c r="C384" s="1559" t="s">
        <v>185</v>
      </c>
      <c r="E384" s="1560"/>
    </row>
    <row r="385" spans="1:5" ht="18">
      <c r="A385" s="1554" t="s">
        <v>1353</v>
      </c>
      <c r="B385" s="1557" t="s">
        <v>1723</v>
      </c>
      <c r="C385" s="1559" t="s">
        <v>185</v>
      </c>
      <c r="E385" s="1560"/>
    </row>
    <row r="386" spans="1:5" ht="18">
      <c r="A386" s="1554" t="s">
        <v>1354</v>
      </c>
      <c r="B386" s="1557" t="s">
        <v>1724</v>
      </c>
      <c r="C386" s="1559" t="s">
        <v>185</v>
      </c>
      <c r="E386" s="1560"/>
    </row>
    <row r="387" spans="1:5" ht="18">
      <c r="A387" s="1554" t="s">
        <v>1355</v>
      </c>
      <c r="B387" s="1557" t="s">
        <v>1725</v>
      </c>
      <c r="C387" s="1559" t="s">
        <v>185</v>
      </c>
      <c r="E387" s="1560"/>
    </row>
    <row r="388" spans="1:5" ht="18">
      <c r="A388" s="1554" t="s">
        <v>1356</v>
      </c>
      <c r="B388" s="1556" t="s">
        <v>1726</v>
      </c>
      <c r="C388" s="1559" t="s">
        <v>185</v>
      </c>
      <c r="E388" s="1560"/>
    </row>
    <row r="389" spans="1:5" ht="18">
      <c r="A389" s="1554" t="s">
        <v>1357</v>
      </c>
      <c r="B389" s="1557" t="s">
        <v>1727</v>
      </c>
      <c r="C389" s="1559" t="s">
        <v>185</v>
      </c>
      <c r="E389" s="1560"/>
    </row>
    <row r="390" spans="1:5" ht="18">
      <c r="A390" s="1554" t="s">
        <v>1358</v>
      </c>
      <c r="B390" s="1556" t="s">
        <v>1728</v>
      </c>
      <c r="C390" s="1559" t="s">
        <v>185</v>
      </c>
      <c r="E390" s="1560"/>
    </row>
    <row r="391" spans="1:5" ht="18">
      <c r="A391" s="1554" t="s">
        <v>1359</v>
      </c>
      <c r="B391" s="1556" t="s">
        <v>1729</v>
      </c>
      <c r="C391" s="1559" t="s">
        <v>185</v>
      </c>
      <c r="E391" s="1560"/>
    </row>
    <row r="392" spans="1:5" ht="18">
      <c r="A392" s="1554" t="s">
        <v>1360</v>
      </c>
      <c r="B392" s="1556" t="s">
        <v>1730</v>
      </c>
      <c r="C392" s="1559" t="s">
        <v>185</v>
      </c>
      <c r="E392" s="1560"/>
    </row>
    <row r="393" spans="1:5" ht="18">
      <c r="A393" s="1554" t="s">
        <v>1361</v>
      </c>
      <c r="B393" s="1556" t="s">
        <v>1731</v>
      </c>
      <c r="C393" s="1559" t="s">
        <v>185</v>
      </c>
      <c r="E393" s="1560"/>
    </row>
    <row r="394" spans="1:5" ht="18">
      <c r="A394" s="1554" t="s">
        <v>1362</v>
      </c>
      <c r="B394" s="1556" t="s">
        <v>1732</v>
      </c>
      <c r="C394" s="1559" t="s">
        <v>185</v>
      </c>
      <c r="E394" s="1560"/>
    </row>
    <row r="395" spans="1:5" ht="18">
      <c r="A395" s="1554" t="s">
        <v>1363</v>
      </c>
      <c r="B395" s="1556" t="s">
        <v>1733</v>
      </c>
      <c r="C395" s="1559" t="s">
        <v>185</v>
      </c>
      <c r="E395" s="1560"/>
    </row>
    <row r="396" spans="1:5" ht="18">
      <c r="A396" s="1554" t="s">
        <v>1364</v>
      </c>
      <c r="B396" s="1556" t="s">
        <v>1734</v>
      </c>
      <c r="C396" s="1559" t="s">
        <v>185</v>
      </c>
      <c r="E396" s="1560"/>
    </row>
    <row r="397" spans="1:5" ht="18">
      <c r="A397" s="1554" t="s">
        <v>1365</v>
      </c>
      <c r="B397" s="1556" t="s">
        <v>1735</v>
      </c>
      <c r="C397" s="1559" t="s">
        <v>185</v>
      </c>
      <c r="E397" s="1560"/>
    </row>
    <row r="398" spans="1:5" ht="18">
      <c r="A398" s="1554" t="s">
        <v>1366</v>
      </c>
      <c r="B398" s="1561" t="s">
        <v>1736</v>
      </c>
      <c r="C398" s="1559" t="s">
        <v>185</v>
      </c>
      <c r="E398" s="1560"/>
    </row>
    <row r="399" spans="1:5" ht="18">
      <c r="A399" s="1554" t="s">
        <v>1367</v>
      </c>
      <c r="B399" s="1562" t="s">
        <v>1274</v>
      </c>
      <c r="C399" s="1559" t="s">
        <v>185</v>
      </c>
      <c r="E399" s="1560"/>
    </row>
    <row r="400" spans="1:5" ht="18">
      <c r="A400" s="1598" t="s">
        <v>1368</v>
      </c>
      <c r="B400" s="1563" t="s">
        <v>1737</v>
      </c>
      <c r="C400" s="1559" t="s">
        <v>185</v>
      </c>
      <c r="E400" s="1560"/>
    </row>
    <row r="401" spans="1:5" ht="18">
      <c r="A401" s="1597" t="s">
        <v>185</v>
      </c>
      <c r="B401" s="1564" t="s">
        <v>1738</v>
      </c>
      <c r="C401" s="1559" t="s">
        <v>185</v>
      </c>
      <c r="E401" s="1560"/>
    </row>
    <row r="402" spans="1:5" ht="18">
      <c r="A402" s="1569" t="s">
        <v>1369</v>
      </c>
      <c r="B402" s="1565" t="s">
        <v>1739</v>
      </c>
      <c r="C402" s="1559" t="s">
        <v>185</v>
      </c>
      <c r="E402" s="1560"/>
    </row>
    <row r="403" spans="1:5" ht="18">
      <c r="A403" s="1554" t="s">
        <v>1370</v>
      </c>
      <c r="B403" s="1541" t="s">
        <v>1740</v>
      </c>
      <c r="C403" s="1559" t="s">
        <v>185</v>
      </c>
      <c r="E403" s="1560"/>
    </row>
    <row r="404" spans="1:5" ht="18">
      <c r="A404" s="1599" t="s">
        <v>1371</v>
      </c>
      <c r="B404" s="1566" t="s">
        <v>1741</v>
      </c>
      <c r="C404" s="1559" t="s">
        <v>185</v>
      </c>
      <c r="E404" s="1560"/>
    </row>
    <row r="405" spans="1:5" ht="18">
      <c r="A405" s="1550" t="s">
        <v>185</v>
      </c>
      <c r="B405" s="1567" t="s">
        <v>1742</v>
      </c>
      <c r="C405" s="1559" t="s">
        <v>185</v>
      </c>
      <c r="E405" s="1560"/>
    </row>
    <row r="406" spans="1:5" ht="16.5">
      <c r="A406" s="1534" t="s">
        <v>1322</v>
      </c>
      <c r="B406" s="1536" t="s">
        <v>90</v>
      </c>
      <c r="C406" s="1559" t="s">
        <v>185</v>
      </c>
      <c r="E406" s="1560"/>
    </row>
    <row r="407" spans="1:5" ht="16.5">
      <c r="A407" s="1534" t="s">
        <v>1323</v>
      </c>
      <c r="B407" s="1536" t="s">
        <v>91</v>
      </c>
      <c r="C407" s="1559" t="s">
        <v>185</v>
      </c>
      <c r="E407" s="1560"/>
    </row>
    <row r="408" spans="1:5" ht="16.5">
      <c r="A408" s="1600" t="s">
        <v>1324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1743</v>
      </c>
      <c r="C409" s="1559" t="s">
        <v>185</v>
      </c>
      <c r="E409" s="1560"/>
    </row>
    <row r="410" spans="1:5" ht="18">
      <c r="A410" s="1569" t="s">
        <v>1372</v>
      </c>
      <c r="B410" s="1565" t="s">
        <v>1275</v>
      </c>
      <c r="C410" s="1559" t="s">
        <v>185</v>
      </c>
      <c r="E410" s="1560"/>
    </row>
    <row r="411" spans="1:5" ht="18">
      <c r="A411" s="1569" t="s">
        <v>1373</v>
      </c>
      <c r="B411" s="1565" t="s">
        <v>1276</v>
      </c>
      <c r="C411" s="1559" t="s">
        <v>185</v>
      </c>
      <c r="E411" s="1560"/>
    </row>
    <row r="412" spans="1:5" ht="18">
      <c r="A412" s="1569" t="s">
        <v>1374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1375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1376</v>
      </c>
      <c r="B414" s="1570" t="s">
        <v>1277</v>
      </c>
      <c r="C414" s="1559" t="s">
        <v>185</v>
      </c>
      <c r="E414" s="1560"/>
    </row>
    <row r="415" spans="1:5" ht="16.5">
      <c r="A415" s="1602" t="s">
        <v>1377</v>
      </c>
      <c r="B415" s="1571" t="s">
        <v>741</v>
      </c>
      <c r="C415" s="1559" t="s">
        <v>185</v>
      </c>
      <c r="E415" s="1560"/>
    </row>
    <row r="416" spans="1:5" ht="16.5">
      <c r="A416" s="1534" t="s">
        <v>1378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1379</v>
      </c>
      <c r="B417" s="1572" t="s">
        <v>743</v>
      </c>
      <c r="C417" s="1559" t="s">
        <v>185</v>
      </c>
      <c r="E417" s="1560"/>
    </row>
    <row r="418" spans="1:5" ht="16.5">
      <c r="A418" s="1532" t="s">
        <v>1380</v>
      </c>
      <c r="B418" s="1573" t="s">
        <v>744</v>
      </c>
      <c r="C418" s="1559" t="s">
        <v>185</v>
      </c>
      <c r="E418" s="1560"/>
    </row>
    <row r="419" spans="1:5" ht="16.5">
      <c r="A419" s="1604" t="s">
        <v>1381</v>
      </c>
      <c r="B419" s="1536" t="s">
        <v>745</v>
      </c>
      <c r="C419" s="1559" t="s">
        <v>185</v>
      </c>
      <c r="E419" s="1560"/>
    </row>
    <row r="420" spans="1:5" ht="16.5">
      <c r="A420" s="1534" t="s">
        <v>1382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1383</v>
      </c>
      <c r="B421" s="1575" t="s">
        <v>310</v>
      </c>
      <c r="C421" s="1559" t="s">
        <v>185</v>
      </c>
      <c r="E421" s="1560"/>
    </row>
    <row r="422" spans="1:5" ht="18">
      <c r="A422" s="1554" t="s">
        <v>1384</v>
      </c>
      <c r="B422" s="1576" t="s">
        <v>1744</v>
      </c>
      <c r="C422" s="1559" t="s">
        <v>185</v>
      </c>
      <c r="E422" s="1560"/>
    </row>
    <row r="423" spans="1:5" ht="18">
      <c r="A423" s="1554" t="s">
        <v>1385</v>
      </c>
      <c r="B423" s="1577" t="s">
        <v>1745</v>
      </c>
      <c r="C423" s="1559" t="s">
        <v>185</v>
      </c>
      <c r="E423" s="1560"/>
    </row>
    <row r="424" spans="1:5" ht="18">
      <c r="A424" s="1554" t="s">
        <v>1386</v>
      </c>
      <c r="B424" s="1578" t="s">
        <v>1746</v>
      </c>
      <c r="C424" s="1559" t="s">
        <v>185</v>
      </c>
      <c r="E424" s="1560"/>
    </row>
    <row r="425" spans="1:5" ht="18">
      <c r="A425" s="1554" t="s">
        <v>1387</v>
      </c>
      <c r="B425" s="1577" t="s">
        <v>1747</v>
      </c>
      <c r="C425" s="1559" t="s">
        <v>185</v>
      </c>
      <c r="E425" s="1560"/>
    </row>
    <row r="426" spans="1:5" ht="18">
      <c r="A426" s="1554" t="s">
        <v>1388</v>
      </c>
      <c r="B426" s="1577" t="s">
        <v>1748</v>
      </c>
      <c r="C426" s="1559" t="s">
        <v>185</v>
      </c>
      <c r="E426" s="1560"/>
    </row>
    <row r="427" spans="1:5" ht="18">
      <c r="A427" s="1554" t="s">
        <v>1389</v>
      </c>
      <c r="B427" s="1579" t="s">
        <v>1749</v>
      </c>
      <c r="C427" s="1559" t="s">
        <v>185</v>
      </c>
      <c r="E427" s="1560"/>
    </row>
    <row r="428" spans="1:5" ht="18">
      <c r="A428" s="1554" t="s">
        <v>1390</v>
      </c>
      <c r="B428" s="1579" t="s">
        <v>1750</v>
      </c>
      <c r="C428" s="1559" t="s">
        <v>185</v>
      </c>
      <c r="E428" s="1560"/>
    </row>
    <row r="429" spans="1:5" ht="18">
      <c r="A429" s="1554" t="s">
        <v>1391</v>
      </c>
      <c r="B429" s="1579" t="s">
        <v>1751</v>
      </c>
      <c r="C429" s="1559" t="s">
        <v>185</v>
      </c>
      <c r="E429" s="1560"/>
    </row>
    <row r="430" spans="1:5" ht="18">
      <c r="A430" s="1554" t="s">
        <v>1392</v>
      </c>
      <c r="B430" s="1579" t="s">
        <v>1752</v>
      </c>
      <c r="C430" s="1559" t="s">
        <v>185</v>
      </c>
      <c r="E430" s="1560"/>
    </row>
    <row r="431" spans="1:5" ht="18">
      <c r="A431" s="1554" t="s">
        <v>1393</v>
      </c>
      <c r="B431" s="1579" t="s">
        <v>1753</v>
      </c>
      <c r="C431" s="1559" t="s">
        <v>185</v>
      </c>
      <c r="E431" s="1560"/>
    </row>
    <row r="432" spans="1:5" ht="18">
      <c r="A432" s="1554" t="s">
        <v>1394</v>
      </c>
      <c r="B432" s="1577" t="s">
        <v>1754</v>
      </c>
      <c r="C432" s="1559" t="s">
        <v>185</v>
      </c>
      <c r="E432" s="1560"/>
    </row>
    <row r="433" spans="1:5" ht="18">
      <c r="A433" s="1554" t="s">
        <v>1395</v>
      </c>
      <c r="B433" s="1577" t="s">
        <v>1755</v>
      </c>
      <c r="C433" s="1559" t="s">
        <v>185</v>
      </c>
      <c r="E433" s="1560"/>
    </row>
    <row r="434" spans="1:5" ht="18">
      <c r="A434" s="1554" t="s">
        <v>1396</v>
      </c>
      <c r="B434" s="1577" t="s">
        <v>1756</v>
      </c>
      <c r="C434" s="1559" t="s">
        <v>185</v>
      </c>
      <c r="E434" s="1560"/>
    </row>
    <row r="435" spans="1:5" ht="18.75" thickBot="1">
      <c r="A435" s="1554" t="s">
        <v>1397</v>
      </c>
      <c r="B435" s="1580" t="s">
        <v>1757</v>
      </c>
      <c r="C435" s="1559" t="s">
        <v>185</v>
      </c>
      <c r="E435" s="1560"/>
    </row>
    <row r="436" spans="1:5" ht="18">
      <c r="A436" s="1554" t="s">
        <v>1398</v>
      </c>
      <c r="B436" s="1576" t="s">
        <v>1758</v>
      </c>
      <c r="C436" s="1559" t="s">
        <v>185</v>
      </c>
      <c r="E436" s="1560"/>
    </row>
    <row r="437" spans="1:5" ht="18">
      <c r="A437" s="1554" t="s">
        <v>1399</v>
      </c>
      <c r="B437" s="1578" t="s">
        <v>1759</v>
      </c>
      <c r="C437" s="1559" t="s">
        <v>185</v>
      </c>
      <c r="E437" s="1560"/>
    </row>
    <row r="438" spans="1:5" ht="18">
      <c r="A438" s="1554" t="s">
        <v>1400</v>
      </c>
      <c r="B438" s="1577" t="s">
        <v>1760</v>
      </c>
      <c r="C438" s="1559" t="s">
        <v>185</v>
      </c>
      <c r="E438" s="1560"/>
    </row>
    <row r="439" spans="1:5" ht="18">
      <c r="A439" s="1554" t="s">
        <v>1401</v>
      </c>
      <c r="B439" s="1577" t="s">
        <v>1761</v>
      </c>
      <c r="C439" s="1559" t="s">
        <v>185</v>
      </c>
      <c r="E439" s="1560"/>
    </row>
    <row r="440" spans="1:5" ht="18">
      <c r="A440" s="1554" t="s">
        <v>1402</v>
      </c>
      <c r="B440" s="1577" t="s">
        <v>1762</v>
      </c>
      <c r="C440" s="1559" t="s">
        <v>185</v>
      </c>
      <c r="E440" s="1560"/>
    </row>
    <row r="441" spans="1:5" ht="18">
      <c r="A441" s="1554" t="s">
        <v>1403</v>
      </c>
      <c r="B441" s="1577" t="s">
        <v>1763</v>
      </c>
      <c r="C441" s="1559" t="s">
        <v>185</v>
      </c>
      <c r="E441" s="1560"/>
    </row>
    <row r="442" spans="1:5" ht="18">
      <c r="A442" s="1554" t="s">
        <v>1404</v>
      </c>
      <c r="B442" s="1577" t="s">
        <v>1764</v>
      </c>
      <c r="C442" s="1559" t="s">
        <v>185</v>
      </c>
      <c r="E442" s="1560"/>
    </row>
    <row r="443" spans="1:5" ht="18">
      <c r="A443" s="1554" t="s">
        <v>1405</v>
      </c>
      <c r="B443" s="1577" t="s">
        <v>1765</v>
      </c>
      <c r="C443" s="1559" t="s">
        <v>185</v>
      </c>
      <c r="E443" s="1560"/>
    </row>
    <row r="444" spans="1:5" ht="18">
      <c r="A444" s="1554" t="s">
        <v>1406</v>
      </c>
      <c r="B444" s="1577" t="s">
        <v>1766</v>
      </c>
      <c r="C444" s="1559" t="s">
        <v>185</v>
      </c>
      <c r="E444" s="1560"/>
    </row>
    <row r="445" spans="1:5" ht="18">
      <c r="A445" s="1554" t="s">
        <v>1407</v>
      </c>
      <c r="B445" s="1577" t="s">
        <v>1767</v>
      </c>
      <c r="C445" s="1559" t="s">
        <v>185</v>
      </c>
      <c r="E445" s="1560"/>
    </row>
    <row r="446" spans="1:5" ht="18">
      <c r="A446" s="1554" t="s">
        <v>1408</v>
      </c>
      <c r="B446" s="1577" t="s">
        <v>1768</v>
      </c>
      <c r="C446" s="1559" t="s">
        <v>185</v>
      </c>
      <c r="E446" s="1560"/>
    </row>
    <row r="447" spans="1:5" ht="18">
      <c r="A447" s="1554" t="s">
        <v>1409</v>
      </c>
      <c r="B447" s="1577" t="s">
        <v>1769</v>
      </c>
      <c r="C447" s="1559" t="s">
        <v>185</v>
      </c>
      <c r="E447" s="1560"/>
    </row>
    <row r="448" spans="1:5" ht="18.75" thickBot="1">
      <c r="A448" s="1554" t="s">
        <v>1410</v>
      </c>
      <c r="B448" s="1580" t="s">
        <v>1770</v>
      </c>
      <c r="C448" s="1559" t="s">
        <v>185</v>
      </c>
      <c r="E448" s="1560"/>
    </row>
    <row r="449" spans="1:5" ht="18">
      <c r="A449" s="1554" t="s">
        <v>1411</v>
      </c>
      <c r="B449" s="1576" t="s">
        <v>1771</v>
      </c>
      <c r="C449" s="1559" t="s">
        <v>185</v>
      </c>
      <c r="E449" s="1560"/>
    </row>
    <row r="450" spans="1:5" ht="18">
      <c r="A450" s="1554" t="s">
        <v>1412</v>
      </c>
      <c r="B450" s="1577" t="s">
        <v>1772</v>
      </c>
      <c r="C450" s="1559" t="s">
        <v>185</v>
      </c>
      <c r="E450" s="1560"/>
    </row>
    <row r="451" spans="1:5" ht="18">
      <c r="A451" s="1554" t="s">
        <v>1413</v>
      </c>
      <c r="B451" s="1577" t="s">
        <v>1773</v>
      </c>
      <c r="C451" s="1559" t="s">
        <v>185</v>
      </c>
      <c r="E451" s="1560"/>
    </row>
    <row r="452" spans="1:5" ht="18">
      <c r="A452" s="1554" t="s">
        <v>1414</v>
      </c>
      <c r="B452" s="1577" t="s">
        <v>1774</v>
      </c>
      <c r="C452" s="1559" t="s">
        <v>185</v>
      </c>
      <c r="E452" s="1560"/>
    </row>
    <row r="453" spans="1:5" ht="18">
      <c r="A453" s="1554" t="s">
        <v>1415</v>
      </c>
      <c r="B453" s="1578" t="s">
        <v>1775</v>
      </c>
      <c r="C453" s="1559" t="s">
        <v>185</v>
      </c>
      <c r="E453" s="1560"/>
    </row>
    <row r="454" spans="1:5" ht="18">
      <c r="A454" s="1554" t="s">
        <v>1416</v>
      </c>
      <c r="B454" s="1577" t="s">
        <v>1776</v>
      </c>
      <c r="C454" s="1559" t="s">
        <v>185</v>
      </c>
      <c r="E454" s="1560"/>
    </row>
    <row r="455" spans="1:5" ht="18">
      <c r="A455" s="1554" t="s">
        <v>1417</v>
      </c>
      <c r="B455" s="1577" t="s">
        <v>1777</v>
      </c>
      <c r="C455" s="1559" t="s">
        <v>185</v>
      </c>
      <c r="E455" s="1560"/>
    </row>
    <row r="456" spans="1:5" ht="18">
      <c r="A456" s="1554" t="s">
        <v>1418</v>
      </c>
      <c r="B456" s="1577" t="s">
        <v>1778</v>
      </c>
      <c r="C456" s="1559" t="s">
        <v>185</v>
      </c>
      <c r="E456" s="1560"/>
    </row>
    <row r="457" spans="1:5" ht="18">
      <c r="A457" s="1554" t="s">
        <v>1419</v>
      </c>
      <c r="B457" s="1577" t="s">
        <v>1779</v>
      </c>
      <c r="C457" s="1559" t="s">
        <v>185</v>
      </c>
      <c r="E457" s="1560"/>
    </row>
    <row r="458" spans="1:5" ht="18">
      <c r="A458" s="1554" t="s">
        <v>1420</v>
      </c>
      <c r="B458" s="1577" t="s">
        <v>1780</v>
      </c>
      <c r="C458" s="1559" t="s">
        <v>185</v>
      </c>
      <c r="E458" s="1560"/>
    </row>
    <row r="459" spans="1:5" ht="18">
      <c r="A459" s="1554" t="s">
        <v>1421</v>
      </c>
      <c r="B459" s="1577" t="s">
        <v>1781</v>
      </c>
      <c r="C459" s="1559" t="s">
        <v>185</v>
      </c>
      <c r="E459" s="1560"/>
    </row>
    <row r="460" spans="1:5" ht="18.75" thickBot="1">
      <c r="A460" s="1554" t="s">
        <v>1422</v>
      </c>
      <c r="B460" s="1580" t="s">
        <v>1782</v>
      </c>
      <c r="C460" s="1559" t="s">
        <v>185</v>
      </c>
      <c r="E460" s="1560"/>
    </row>
    <row r="461" spans="1:5" ht="18">
      <c r="A461" s="1554" t="s">
        <v>1423</v>
      </c>
      <c r="B461" s="1581" t="s">
        <v>1783</v>
      </c>
      <c r="C461" s="1559" t="s">
        <v>185</v>
      </c>
      <c r="E461" s="1560"/>
    </row>
    <row r="462" spans="1:5" ht="18">
      <c r="A462" s="1554" t="s">
        <v>1424</v>
      </c>
      <c r="B462" s="1577" t="s">
        <v>1784</v>
      </c>
      <c r="C462" s="1559" t="s">
        <v>185</v>
      </c>
      <c r="E462" s="1560"/>
    </row>
    <row r="463" spans="1:5" ht="18">
      <c r="A463" s="1554" t="s">
        <v>1425</v>
      </c>
      <c r="B463" s="1577" t="s">
        <v>1785</v>
      </c>
      <c r="C463" s="1559" t="s">
        <v>185</v>
      </c>
      <c r="E463" s="1560"/>
    </row>
    <row r="464" spans="1:5" ht="18">
      <c r="A464" s="1554" t="s">
        <v>1426</v>
      </c>
      <c r="B464" s="1577" t="s">
        <v>1786</v>
      </c>
      <c r="C464" s="1559" t="s">
        <v>185</v>
      </c>
      <c r="E464" s="1560"/>
    </row>
    <row r="465" spans="1:5" ht="18">
      <c r="A465" s="1554" t="s">
        <v>1427</v>
      </c>
      <c r="B465" s="1577" t="s">
        <v>1787</v>
      </c>
      <c r="C465" s="1559" t="s">
        <v>185</v>
      </c>
      <c r="E465" s="1560"/>
    </row>
    <row r="466" spans="1:5" ht="18">
      <c r="A466" s="1554" t="s">
        <v>1428</v>
      </c>
      <c r="B466" s="1577" t="s">
        <v>1788</v>
      </c>
      <c r="C466" s="1559" t="s">
        <v>185</v>
      </c>
      <c r="E466" s="1560"/>
    </row>
    <row r="467" spans="1:5" ht="18">
      <c r="A467" s="1554" t="s">
        <v>1429</v>
      </c>
      <c r="B467" s="1577" t="s">
        <v>1789</v>
      </c>
      <c r="C467" s="1559" t="s">
        <v>185</v>
      </c>
      <c r="E467" s="1560"/>
    </row>
    <row r="468" spans="1:5" ht="18">
      <c r="A468" s="1554" t="s">
        <v>1430</v>
      </c>
      <c r="B468" s="1577" t="s">
        <v>1790</v>
      </c>
      <c r="C468" s="1559" t="s">
        <v>185</v>
      </c>
      <c r="E468" s="1560"/>
    </row>
    <row r="469" spans="1:5" ht="18">
      <c r="A469" s="1554" t="s">
        <v>1431</v>
      </c>
      <c r="B469" s="1577" t="s">
        <v>1791</v>
      </c>
      <c r="C469" s="1559" t="s">
        <v>185</v>
      </c>
      <c r="E469" s="1560"/>
    </row>
    <row r="470" spans="1:5" ht="18.75" thickBot="1">
      <c r="A470" s="1554" t="s">
        <v>1432</v>
      </c>
      <c r="B470" s="1580" t="s">
        <v>1792</v>
      </c>
      <c r="C470" s="1559" t="s">
        <v>185</v>
      </c>
      <c r="E470" s="1560"/>
    </row>
    <row r="471" spans="1:5" ht="18">
      <c r="A471" s="1554" t="s">
        <v>1433</v>
      </c>
      <c r="B471" s="1576" t="s">
        <v>1793</v>
      </c>
      <c r="C471" s="1559" t="s">
        <v>185</v>
      </c>
      <c r="E471" s="1560"/>
    </row>
    <row r="472" spans="1:5" ht="18">
      <c r="A472" s="1554" t="s">
        <v>1434</v>
      </c>
      <c r="B472" s="1577" t="s">
        <v>1794</v>
      </c>
      <c r="C472" s="1559" t="s">
        <v>185</v>
      </c>
      <c r="E472" s="1560"/>
    </row>
    <row r="473" spans="1:5" ht="18">
      <c r="A473" s="1554" t="s">
        <v>1435</v>
      </c>
      <c r="B473" s="1577" t="s">
        <v>1795</v>
      </c>
      <c r="C473" s="1559" t="s">
        <v>185</v>
      </c>
      <c r="E473" s="1560"/>
    </row>
    <row r="474" spans="1:5" ht="18">
      <c r="A474" s="1554" t="s">
        <v>1436</v>
      </c>
      <c r="B474" s="1578" t="s">
        <v>1796</v>
      </c>
      <c r="C474" s="1559" t="s">
        <v>185</v>
      </c>
      <c r="E474" s="1560"/>
    </row>
    <row r="475" spans="1:5" ht="18">
      <c r="A475" s="1554" t="s">
        <v>1437</v>
      </c>
      <c r="B475" s="1577" t="s">
        <v>1797</v>
      </c>
      <c r="C475" s="1559" t="s">
        <v>185</v>
      </c>
      <c r="E475" s="1560"/>
    </row>
    <row r="476" spans="1:5" ht="18">
      <c r="A476" s="1554" t="s">
        <v>1438</v>
      </c>
      <c r="B476" s="1577" t="s">
        <v>1798</v>
      </c>
      <c r="C476" s="1559" t="s">
        <v>185</v>
      </c>
      <c r="E476" s="1560"/>
    </row>
    <row r="477" spans="1:5" ht="18">
      <c r="A477" s="1554" t="s">
        <v>1439</v>
      </c>
      <c r="B477" s="1577" t="s">
        <v>1799</v>
      </c>
      <c r="C477" s="1559" t="s">
        <v>185</v>
      </c>
      <c r="E477" s="1560"/>
    </row>
    <row r="478" spans="1:5" ht="18">
      <c r="A478" s="1554" t="s">
        <v>1440</v>
      </c>
      <c r="B478" s="1577" t="s">
        <v>1800</v>
      </c>
      <c r="C478" s="1559" t="s">
        <v>185</v>
      </c>
      <c r="E478" s="1560"/>
    </row>
    <row r="479" spans="1:5" ht="18">
      <c r="A479" s="1554" t="s">
        <v>1441</v>
      </c>
      <c r="B479" s="1577" t="s">
        <v>1801</v>
      </c>
      <c r="C479" s="1559" t="s">
        <v>185</v>
      </c>
      <c r="E479" s="1560"/>
    </row>
    <row r="480" spans="1:5" ht="18">
      <c r="A480" s="1554" t="s">
        <v>1442</v>
      </c>
      <c r="B480" s="1577" t="s">
        <v>1802</v>
      </c>
      <c r="C480" s="1559" t="s">
        <v>185</v>
      </c>
      <c r="E480" s="1560"/>
    </row>
    <row r="481" spans="1:5" ht="18.75" thickBot="1">
      <c r="A481" s="1554" t="s">
        <v>1443</v>
      </c>
      <c r="B481" s="1580" t="s">
        <v>1803</v>
      </c>
      <c r="C481" s="1559" t="s">
        <v>185</v>
      </c>
      <c r="E481" s="1560"/>
    </row>
    <row r="482" spans="1:5" ht="18">
      <c r="A482" s="1554" t="s">
        <v>1444</v>
      </c>
      <c r="B482" s="1576" t="s">
        <v>1804</v>
      </c>
      <c r="C482" s="1559" t="s">
        <v>185</v>
      </c>
      <c r="E482" s="1560"/>
    </row>
    <row r="483" spans="1:5" ht="18">
      <c r="A483" s="1554" t="s">
        <v>1445</v>
      </c>
      <c r="B483" s="1577" t="s">
        <v>1805</v>
      </c>
      <c r="C483" s="1559" t="s">
        <v>185</v>
      </c>
      <c r="E483" s="1560"/>
    </row>
    <row r="484" spans="1:5" ht="18">
      <c r="A484" s="1554" t="s">
        <v>1446</v>
      </c>
      <c r="B484" s="1578" t="s">
        <v>1806</v>
      </c>
      <c r="C484" s="1559" t="s">
        <v>185</v>
      </c>
      <c r="E484" s="1560"/>
    </row>
    <row r="485" spans="1:5" ht="18">
      <c r="A485" s="1554" t="s">
        <v>1447</v>
      </c>
      <c r="B485" s="1577" t="s">
        <v>1807</v>
      </c>
      <c r="C485" s="1559" t="s">
        <v>185</v>
      </c>
      <c r="E485" s="1560"/>
    </row>
    <row r="486" spans="1:5" ht="18">
      <c r="A486" s="1554" t="s">
        <v>1448</v>
      </c>
      <c r="B486" s="1577" t="s">
        <v>1808</v>
      </c>
      <c r="C486" s="1559" t="s">
        <v>185</v>
      </c>
      <c r="E486" s="1560"/>
    </row>
    <row r="487" spans="1:5" ht="18">
      <c r="A487" s="1554" t="s">
        <v>1449</v>
      </c>
      <c r="B487" s="1577" t="s">
        <v>1809</v>
      </c>
      <c r="C487" s="1559" t="s">
        <v>185</v>
      </c>
      <c r="E487" s="1560"/>
    </row>
    <row r="488" spans="1:5" ht="18">
      <c r="A488" s="1554" t="s">
        <v>1450</v>
      </c>
      <c r="B488" s="1577" t="s">
        <v>1810</v>
      </c>
      <c r="C488" s="1559" t="s">
        <v>185</v>
      </c>
      <c r="E488" s="1560"/>
    </row>
    <row r="489" spans="1:5" ht="18">
      <c r="A489" s="1554" t="s">
        <v>1451</v>
      </c>
      <c r="B489" s="1577" t="s">
        <v>1811</v>
      </c>
      <c r="C489" s="1559" t="s">
        <v>185</v>
      </c>
      <c r="E489" s="1560"/>
    </row>
    <row r="490" spans="1:5" ht="18">
      <c r="A490" s="1554" t="s">
        <v>1452</v>
      </c>
      <c r="B490" s="1577" t="s">
        <v>1812</v>
      </c>
      <c r="C490" s="1559" t="s">
        <v>185</v>
      </c>
      <c r="E490" s="1560"/>
    </row>
    <row r="491" spans="1:5" ht="18.75" thickBot="1">
      <c r="A491" s="1554" t="s">
        <v>1453</v>
      </c>
      <c r="B491" s="1580" t="s">
        <v>1813</v>
      </c>
      <c r="C491" s="1559" t="s">
        <v>185</v>
      </c>
      <c r="E491" s="1560"/>
    </row>
    <row r="492" spans="1:5" ht="18">
      <c r="A492" s="1554" t="s">
        <v>1454</v>
      </c>
      <c r="B492" s="1581" t="s">
        <v>1814</v>
      </c>
      <c r="C492" s="1559" t="s">
        <v>185</v>
      </c>
      <c r="E492" s="1560"/>
    </row>
    <row r="493" spans="1:5" ht="18">
      <c r="A493" s="1554" t="s">
        <v>1455</v>
      </c>
      <c r="B493" s="1577" t="s">
        <v>1815</v>
      </c>
      <c r="C493" s="1559" t="s">
        <v>185</v>
      </c>
      <c r="E493" s="1560"/>
    </row>
    <row r="494" spans="1:5" ht="18">
      <c r="A494" s="1554" t="s">
        <v>1456</v>
      </c>
      <c r="B494" s="1577" t="s">
        <v>1816</v>
      </c>
      <c r="C494" s="1559" t="s">
        <v>185</v>
      </c>
      <c r="E494" s="1560"/>
    </row>
    <row r="495" spans="1:5" ht="18.75" thickBot="1">
      <c r="A495" s="1554" t="s">
        <v>1457</v>
      </c>
      <c r="B495" s="1580" t="s">
        <v>1817</v>
      </c>
      <c r="C495" s="1559" t="s">
        <v>185</v>
      </c>
      <c r="E495" s="1560"/>
    </row>
    <row r="496" spans="1:5" ht="18">
      <c r="A496" s="1554" t="s">
        <v>1458</v>
      </c>
      <c r="B496" s="1576" t="s">
        <v>1818</v>
      </c>
      <c r="C496" s="1559" t="s">
        <v>185</v>
      </c>
      <c r="E496" s="1560"/>
    </row>
    <row r="497" spans="1:5" ht="18">
      <c r="A497" s="1554" t="s">
        <v>1459</v>
      </c>
      <c r="B497" s="1577" t="s">
        <v>1819</v>
      </c>
      <c r="C497" s="1559" t="s">
        <v>185</v>
      </c>
      <c r="E497" s="1560"/>
    </row>
    <row r="498" spans="1:5" ht="18">
      <c r="A498" s="1554" t="s">
        <v>1460</v>
      </c>
      <c r="B498" s="1578" t="s">
        <v>1820</v>
      </c>
      <c r="C498" s="1559" t="s">
        <v>185</v>
      </c>
      <c r="E498" s="1560"/>
    </row>
    <row r="499" spans="1:5" ht="18">
      <c r="A499" s="1554" t="s">
        <v>1461</v>
      </c>
      <c r="B499" s="1577" t="s">
        <v>1821</v>
      </c>
      <c r="C499" s="1559" t="s">
        <v>185</v>
      </c>
      <c r="E499" s="1560"/>
    </row>
    <row r="500" spans="1:5" ht="18">
      <c r="A500" s="1554" t="s">
        <v>1462</v>
      </c>
      <c r="B500" s="1577" t="s">
        <v>1822</v>
      </c>
      <c r="C500" s="1559" t="s">
        <v>185</v>
      </c>
      <c r="E500" s="1560"/>
    </row>
    <row r="501" spans="1:5" ht="18">
      <c r="A501" s="1554" t="s">
        <v>1463</v>
      </c>
      <c r="B501" s="1577" t="s">
        <v>1823</v>
      </c>
      <c r="C501" s="1559" t="s">
        <v>185</v>
      </c>
      <c r="E501" s="1560"/>
    </row>
    <row r="502" spans="1:5" ht="18">
      <c r="A502" s="1554" t="s">
        <v>1464</v>
      </c>
      <c r="B502" s="1577" t="s">
        <v>1824</v>
      </c>
      <c r="C502" s="1559" t="s">
        <v>185</v>
      </c>
      <c r="E502" s="1560"/>
    </row>
    <row r="503" spans="1:5" ht="18.75" thickBot="1">
      <c r="A503" s="1554" t="s">
        <v>1465</v>
      </c>
      <c r="B503" s="1580" t="s">
        <v>1825</v>
      </c>
      <c r="C503" s="1559" t="s">
        <v>185</v>
      </c>
      <c r="E503" s="1560"/>
    </row>
    <row r="504" spans="1:5" ht="18">
      <c r="A504" s="1554" t="s">
        <v>1466</v>
      </c>
      <c r="B504" s="1576" t="s">
        <v>1826</v>
      </c>
      <c r="C504" s="1559" t="s">
        <v>185</v>
      </c>
      <c r="E504" s="1560"/>
    </row>
    <row r="505" spans="1:5" ht="18">
      <c r="A505" s="1554" t="s">
        <v>1467</v>
      </c>
      <c r="B505" s="1577" t="s">
        <v>1827</v>
      </c>
      <c r="C505" s="1559" t="s">
        <v>185</v>
      </c>
      <c r="E505" s="1560"/>
    </row>
    <row r="506" spans="1:5" ht="18">
      <c r="A506" s="1554" t="s">
        <v>1468</v>
      </c>
      <c r="B506" s="1577" t="s">
        <v>1828</v>
      </c>
      <c r="C506" s="1559" t="s">
        <v>185</v>
      </c>
      <c r="E506" s="1560"/>
    </row>
    <row r="507" spans="1:5" ht="18">
      <c r="A507" s="1554" t="s">
        <v>1469</v>
      </c>
      <c r="B507" s="1577" t="s">
        <v>1829</v>
      </c>
      <c r="C507" s="1559" t="s">
        <v>185</v>
      </c>
      <c r="E507" s="1560"/>
    </row>
    <row r="508" spans="1:5" ht="18">
      <c r="A508" s="1554" t="s">
        <v>1470</v>
      </c>
      <c r="B508" s="1578" t="s">
        <v>1830</v>
      </c>
      <c r="C508" s="1559" t="s">
        <v>185</v>
      </c>
      <c r="E508" s="1560"/>
    </row>
    <row r="509" spans="1:5" ht="18">
      <c r="A509" s="1554" t="s">
        <v>1471</v>
      </c>
      <c r="B509" s="1577" t="s">
        <v>1831</v>
      </c>
      <c r="C509" s="1559" t="s">
        <v>185</v>
      </c>
      <c r="E509" s="1560"/>
    </row>
    <row r="510" spans="1:5" ht="18.75" thickBot="1">
      <c r="A510" s="1554" t="s">
        <v>1472</v>
      </c>
      <c r="B510" s="1580" t="s">
        <v>1832</v>
      </c>
      <c r="C510" s="1559" t="s">
        <v>185</v>
      </c>
      <c r="E510" s="1560"/>
    </row>
    <row r="511" spans="1:5" ht="18">
      <c r="A511" s="1554" t="s">
        <v>1473</v>
      </c>
      <c r="B511" s="1576" t="s">
        <v>1833</v>
      </c>
      <c r="C511" s="1559" t="s">
        <v>185</v>
      </c>
      <c r="E511" s="1560"/>
    </row>
    <row r="512" spans="1:5" ht="18">
      <c r="A512" s="1554" t="s">
        <v>1474</v>
      </c>
      <c r="B512" s="1577" t="s">
        <v>1834</v>
      </c>
      <c r="C512" s="1559" t="s">
        <v>185</v>
      </c>
      <c r="E512" s="1560"/>
    </row>
    <row r="513" spans="1:5" ht="18">
      <c r="A513" s="1554" t="s">
        <v>1475</v>
      </c>
      <c r="B513" s="1577" t="s">
        <v>1835</v>
      </c>
      <c r="C513" s="1559" t="s">
        <v>185</v>
      </c>
      <c r="E513" s="1560"/>
    </row>
    <row r="514" spans="1:5" ht="18">
      <c r="A514" s="1554" t="s">
        <v>1476</v>
      </c>
      <c r="B514" s="1577" t="s">
        <v>1836</v>
      </c>
      <c r="C514" s="1559" t="s">
        <v>185</v>
      </c>
      <c r="E514" s="1560"/>
    </row>
    <row r="515" spans="1:5" ht="18">
      <c r="A515" s="1554" t="s">
        <v>1477</v>
      </c>
      <c r="B515" s="1578" t="s">
        <v>1837</v>
      </c>
      <c r="C515" s="1559" t="s">
        <v>185</v>
      </c>
      <c r="E515" s="1560"/>
    </row>
    <row r="516" spans="1:5" ht="18">
      <c r="A516" s="1554" t="s">
        <v>1478</v>
      </c>
      <c r="B516" s="1577" t="s">
        <v>1838</v>
      </c>
      <c r="C516" s="1559" t="s">
        <v>185</v>
      </c>
      <c r="E516" s="1560"/>
    </row>
    <row r="517" spans="1:5" ht="18">
      <c r="A517" s="1554" t="s">
        <v>1479</v>
      </c>
      <c r="B517" s="1577" t="s">
        <v>1839</v>
      </c>
      <c r="C517" s="1559" t="s">
        <v>185</v>
      </c>
      <c r="E517" s="1560"/>
    </row>
    <row r="518" spans="1:5" ht="18">
      <c r="A518" s="1554" t="s">
        <v>1480</v>
      </c>
      <c r="B518" s="1577" t="s">
        <v>1840</v>
      </c>
      <c r="C518" s="1559" t="s">
        <v>185</v>
      </c>
      <c r="E518" s="1560"/>
    </row>
    <row r="519" spans="1:5" ht="18.75" thickBot="1">
      <c r="A519" s="1554" t="s">
        <v>1481</v>
      </c>
      <c r="B519" s="1580" t="s">
        <v>1841</v>
      </c>
      <c r="C519" s="1559" t="s">
        <v>185</v>
      </c>
      <c r="E519" s="1560"/>
    </row>
    <row r="520" spans="1:5" ht="18">
      <c r="A520" s="1554" t="s">
        <v>1482</v>
      </c>
      <c r="B520" s="1576" t="s">
        <v>1842</v>
      </c>
      <c r="C520" s="1559" t="s">
        <v>185</v>
      </c>
      <c r="E520" s="1560"/>
    </row>
    <row r="521" spans="1:5" ht="18">
      <c r="A521" s="1554" t="s">
        <v>1483</v>
      </c>
      <c r="B521" s="1577" t="s">
        <v>1843</v>
      </c>
      <c r="C521" s="1559" t="s">
        <v>185</v>
      </c>
      <c r="E521" s="1560"/>
    </row>
    <row r="522" spans="1:5" ht="18">
      <c r="A522" s="1554" t="s">
        <v>1484</v>
      </c>
      <c r="B522" s="1578" t="s">
        <v>1844</v>
      </c>
      <c r="C522" s="1559" t="s">
        <v>185</v>
      </c>
      <c r="E522" s="1560"/>
    </row>
    <row r="523" spans="1:5" ht="18">
      <c r="A523" s="1554" t="s">
        <v>1485</v>
      </c>
      <c r="B523" s="1577" t="s">
        <v>1845</v>
      </c>
      <c r="C523" s="1559" t="s">
        <v>185</v>
      </c>
      <c r="E523" s="1560"/>
    </row>
    <row r="524" spans="1:5" ht="18">
      <c r="A524" s="1554" t="s">
        <v>1486</v>
      </c>
      <c r="B524" s="1577" t="s">
        <v>1846</v>
      </c>
      <c r="C524" s="1559" t="s">
        <v>185</v>
      </c>
      <c r="E524" s="1560"/>
    </row>
    <row r="525" spans="1:5" ht="18">
      <c r="A525" s="1554" t="s">
        <v>1487</v>
      </c>
      <c r="B525" s="1577" t="s">
        <v>1847</v>
      </c>
      <c r="C525" s="1559" t="s">
        <v>185</v>
      </c>
      <c r="E525" s="1560"/>
    </row>
    <row r="526" spans="1:5" ht="18">
      <c r="A526" s="1554" t="s">
        <v>1488</v>
      </c>
      <c r="B526" s="1577" t="s">
        <v>1848</v>
      </c>
      <c r="C526" s="1559" t="s">
        <v>185</v>
      </c>
      <c r="E526" s="1560"/>
    </row>
    <row r="527" spans="1:5" ht="18.75" thickBot="1">
      <c r="A527" s="1554" t="s">
        <v>1489</v>
      </c>
      <c r="B527" s="1580" t="s">
        <v>1849</v>
      </c>
      <c r="C527" s="1559" t="s">
        <v>185</v>
      </c>
      <c r="E527" s="1560"/>
    </row>
    <row r="528" spans="1:5" ht="18">
      <c r="A528" s="1554" t="s">
        <v>1490</v>
      </c>
      <c r="B528" s="1576" t="s">
        <v>1850</v>
      </c>
      <c r="C528" s="1559" t="s">
        <v>185</v>
      </c>
      <c r="E528" s="1560"/>
    </row>
    <row r="529" spans="1:5" ht="18">
      <c r="A529" s="1554" t="s">
        <v>1491</v>
      </c>
      <c r="B529" s="1577" t="s">
        <v>1851</v>
      </c>
      <c r="C529" s="1559" t="s">
        <v>185</v>
      </c>
      <c r="E529" s="1560"/>
    </row>
    <row r="530" spans="1:5" ht="18">
      <c r="A530" s="1554" t="s">
        <v>1492</v>
      </c>
      <c r="B530" s="1577" t="s">
        <v>1852</v>
      </c>
      <c r="C530" s="1559" t="s">
        <v>185</v>
      </c>
      <c r="E530" s="1560"/>
    </row>
    <row r="531" spans="1:5" ht="18">
      <c r="A531" s="1554" t="s">
        <v>1493</v>
      </c>
      <c r="B531" s="1577" t="s">
        <v>1853</v>
      </c>
      <c r="C531" s="1559" t="s">
        <v>185</v>
      </c>
      <c r="E531" s="1560"/>
    </row>
    <row r="532" spans="1:5" ht="18">
      <c r="A532" s="1554" t="s">
        <v>1494</v>
      </c>
      <c r="B532" s="1577" t="s">
        <v>1854</v>
      </c>
      <c r="C532" s="1559" t="s">
        <v>185</v>
      </c>
      <c r="E532" s="1560"/>
    </row>
    <row r="533" spans="1:5" ht="18">
      <c r="A533" s="1554" t="s">
        <v>1495</v>
      </c>
      <c r="B533" s="1577" t="s">
        <v>1855</v>
      </c>
      <c r="C533" s="1559" t="s">
        <v>185</v>
      </c>
      <c r="E533" s="1560"/>
    </row>
    <row r="534" spans="1:5" ht="18">
      <c r="A534" s="1554" t="s">
        <v>1496</v>
      </c>
      <c r="B534" s="1577" t="s">
        <v>1856</v>
      </c>
      <c r="C534" s="1559" t="s">
        <v>185</v>
      </c>
      <c r="E534" s="1560"/>
    </row>
    <row r="535" spans="1:5" ht="18">
      <c r="A535" s="1554" t="s">
        <v>1497</v>
      </c>
      <c r="B535" s="1577" t="s">
        <v>1857</v>
      </c>
      <c r="C535" s="1559" t="s">
        <v>185</v>
      </c>
      <c r="E535" s="1560"/>
    </row>
    <row r="536" spans="1:5" ht="18">
      <c r="A536" s="1554" t="s">
        <v>1498</v>
      </c>
      <c r="B536" s="1578" t="s">
        <v>1858</v>
      </c>
      <c r="C536" s="1559" t="s">
        <v>185</v>
      </c>
      <c r="E536" s="1560"/>
    </row>
    <row r="537" spans="1:5" ht="18">
      <c r="A537" s="1554" t="s">
        <v>1499</v>
      </c>
      <c r="B537" s="1577" t="s">
        <v>1859</v>
      </c>
      <c r="C537" s="1559" t="s">
        <v>185</v>
      </c>
      <c r="E537" s="1560"/>
    </row>
    <row r="538" spans="1:5" ht="18.75" thickBot="1">
      <c r="A538" s="1554" t="s">
        <v>1500</v>
      </c>
      <c r="B538" s="1580" t="s">
        <v>1860</v>
      </c>
      <c r="C538" s="1559" t="s">
        <v>185</v>
      </c>
      <c r="E538" s="1560"/>
    </row>
    <row r="539" spans="1:5" ht="18">
      <c r="A539" s="1554" t="s">
        <v>1501</v>
      </c>
      <c r="B539" s="1576" t="s">
        <v>1861</v>
      </c>
      <c r="C539" s="1559" t="s">
        <v>185</v>
      </c>
      <c r="E539" s="1560"/>
    </row>
    <row r="540" spans="1:5" ht="18">
      <c r="A540" s="1554" t="s">
        <v>1502</v>
      </c>
      <c r="B540" s="1577" t="s">
        <v>1862</v>
      </c>
      <c r="C540" s="1559" t="s">
        <v>185</v>
      </c>
      <c r="E540" s="1560"/>
    </row>
    <row r="541" spans="1:5" ht="18">
      <c r="A541" s="1554" t="s">
        <v>1503</v>
      </c>
      <c r="B541" s="1577" t="s">
        <v>1863</v>
      </c>
      <c r="C541" s="1559" t="s">
        <v>185</v>
      </c>
      <c r="E541" s="1560"/>
    </row>
    <row r="542" spans="1:5" ht="18">
      <c r="A542" s="1554" t="s">
        <v>1504</v>
      </c>
      <c r="B542" s="1577" t="s">
        <v>1864</v>
      </c>
      <c r="C542" s="1559" t="s">
        <v>185</v>
      </c>
      <c r="E542" s="1560"/>
    </row>
    <row r="543" spans="1:5" ht="18">
      <c r="A543" s="1554" t="s">
        <v>1505</v>
      </c>
      <c r="B543" s="1577" t="s">
        <v>1865</v>
      </c>
      <c r="C543" s="1559" t="s">
        <v>185</v>
      </c>
      <c r="E543" s="1560"/>
    </row>
    <row r="544" spans="1:5" ht="18">
      <c r="A544" s="1554" t="s">
        <v>1506</v>
      </c>
      <c r="B544" s="1578" t="s">
        <v>1866</v>
      </c>
      <c r="C544" s="1559" t="s">
        <v>185</v>
      </c>
      <c r="E544" s="1560"/>
    </row>
    <row r="545" spans="1:5" ht="18">
      <c r="A545" s="1554" t="s">
        <v>1507</v>
      </c>
      <c r="B545" s="1577" t="s">
        <v>1867</v>
      </c>
      <c r="C545" s="1559" t="s">
        <v>185</v>
      </c>
      <c r="E545" s="1560"/>
    </row>
    <row r="546" spans="1:5" ht="18">
      <c r="A546" s="1554" t="s">
        <v>1508</v>
      </c>
      <c r="B546" s="1577" t="s">
        <v>1868</v>
      </c>
      <c r="C546" s="1559" t="s">
        <v>185</v>
      </c>
      <c r="E546" s="1560"/>
    </row>
    <row r="547" spans="1:5" ht="18">
      <c r="A547" s="1554" t="s">
        <v>1509</v>
      </c>
      <c r="B547" s="1577" t="s">
        <v>1869</v>
      </c>
      <c r="C547" s="1559" t="s">
        <v>185</v>
      </c>
      <c r="E547" s="1560"/>
    </row>
    <row r="548" spans="1:5" ht="18">
      <c r="A548" s="1554" t="s">
        <v>1510</v>
      </c>
      <c r="B548" s="1577" t="s">
        <v>1870</v>
      </c>
      <c r="C548" s="1559" t="s">
        <v>185</v>
      </c>
      <c r="E548" s="1560"/>
    </row>
    <row r="549" spans="1:5" ht="18">
      <c r="A549" s="1554" t="s">
        <v>1511</v>
      </c>
      <c r="B549" s="1582" t="s">
        <v>1871</v>
      </c>
      <c r="C549" s="1559" t="s">
        <v>185</v>
      </c>
      <c r="E549" s="1560"/>
    </row>
    <row r="550" spans="1:5" ht="18.75" thickBot="1">
      <c r="A550" s="1554" t="s">
        <v>1512</v>
      </c>
      <c r="B550" s="1580" t="s">
        <v>1872</v>
      </c>
      <c r="C550" s="1559" t="s">
        <v>185</v>
      </c>
      <c r="E550" s="1560"/>
    </row>
    <row r="551" spans="1:5" ht="18">
      <c r="A551" s="1554" t="s">
        <v>1513</v>
      </c>
      <c r="B551" s="1576" t="s">
        <v>1873</v>
      </c>
      <c r="C551" s="1559" t="s">
        <v>185</v>
      </c>
      <c r="E551" s="1560"/>
    </row>
    <row r="552" spans="1:5" ht="18">
      <c r="A552" s="1554" t="s">
        <v>1514</v>
      </c>
      <c r="B552" s="1577" t="s">
        <v>1874</v>
      </c>
      <c r="C552" s="1559" t="s">
        <v>185</v>
      </c>
      <c r="E552" s="1560"/>
    </row>
    <row r="553" spans="1:5" ht="18">
      <c r="A553" s="1554" t="s">
        <v>1515</v>
      </c>
      <c r="B553" s="1577" t="s">
        <v>1875</v>
      </c>
      <c r="C553" s="1559" t="s">
        <v>185</v>
      </c>
      <c r="E553" s="1560"/>
    </row>
    <row r="554" spans="1:5" ht="18">
      <c r="A554" s="1554" t="s">
        <v>1516</v>
      </c>
      <c r="B554" s="1578" t="s">
        <v>1876</v>
      </c>
      <c r="C554" s="1559" t="s">
        <v>185</v>
      </c>
      <c r="E554" s="1560"/>
    </row>
    <row r="555" spans="1:5" ht="18">
      <c r="A555" s="1554" t="s">
        <v>1517</v>
      </c>
      <c r="B555" s="1577" t="s">
        <v>1877</v>
      </c>
      <c r="C555" s="1559" t="s">
        <v>185</v>
      </c>
      <c r="E555" s="1560"/>
    </row>
    <row r="556" spans="1:5" ht="18.75" thickBot="1">
      <c r="A556" s="1554" t="s">
        <v>1518</v>
      </c>
      <c r="B556" s="1580" t="s">
        <v>1878</v>
      </c>
      <c r="C556" s="1559" t="s">
        <v>185</v>
      </c>
      <c r="E556" s="1560"/>
    </row>
    <row r="557" spans="1:5" ht="18">
      <c r="A557" s="1554" t="s">
        <v>1519</v>
      </c>
      <c r="B557" s="1583" t="s">
        <v>1879</v>
      </c>
      <c r="C557" s="1559" t="s">
        <v>185</v>
      </c>
      <c r="E557" s="1560"/>
    </row>
    <row r="558" spans="1:5" ht="18">
      <c r="A558" s="1554" t="s">
        <v>1520</v>
      </c>
      <c r="B558" s="1577" t="s">
        <v>1880</v>
      </c>
      <c r="C558" s="1559" t="s">
        <v>185</v>
      </c>
      <c r="E558" s="1560"/>
    </row>
    <row r="559" spans="1:5" ht="18">
      <c r="A559" s="1554" t="s">
        <v>1521</v>
      </c>
      <c r="B559" s="1577" t="s">
        <v>1881</v>
      </c>
      <c r="C559" s="1559" t="s">
        <v>185</v>
      </c>
      <c r="E559" s="1560"/>
    </row>
    <row r="560" spans="1:5" ht="18">
      <c r="A560" s="1554" t="s">
        <v>1522</v>
      </c>
      <c r="B560" s="1577" t="s">
        <v>1882</v>
      </c>
      <c r="C560" s="1559" t="s">
        <v>185</v>
      </c>
      <c r="E560" s="1560"/>
    </row>
    <row r="561" spans="1:5" ht="18">
      <c r="A561" s="1554" t="s">
        <v>1523</v>
      </c>
      <c r="B561" s="1577" t="s">
        <v>1883</v>
      </c>
      <c r="C561" s="1559" t="s">
        <v>185</v>
      </c>
      <c r="E561" s="1560"/>
    </row>
    <row r="562" spans="1:5" ht="18">
      <c r="A562" s="1554" t="s">
        <v>1524</v>
      </c>
      <c r="B562" s="1577" t="s">
        <v>1884</v>
      </c>
      <c r="C562" s="1559" t="s">
        <v>185</v>
      </c>
      <c r="E562" s="1560"/>
    </row>
    <row r="563" spans="1:5" ht="18">
      <c r="A563" s="1554" t="s">
        <v>1525</v>
      </c>
      <c r="B563" s="1577" t="s">
        <v>1885</v>
      </c>
      <c r="C563" s="1559" t="s">
        <v>185</v>
      </c>
      <c r="E563" s="1560"/>
    </row>
    <row r="564" spans="1:5" ht="18">
      <c r="A564" s="1554" t="s">
        <v>1526</v>
      </c>
      <c r="B564" s="1578" t="s">
        <v>1886</v>
      </c>
      <c r="C564" s="1559" t="s">
        <v>185</v>
      </c>
      <c r="E564" s="1560"/>
    </row>
    <row r="565" spans="1:5" ht="18">
      <c r="A565" s="1554" t="s">
        <v>1527</v>
      </c>
      <c r="B565" s="1577" t="s">
        <v>1887</v>
      </c>
      <c r="C565" s="1559" t="s">
        <v>185</v>
      </c>
      <c r="E565" s="1560"/>
    </row>
    <row r="566" spans="1:5" ht="18">
      <c r="A566" s="1554" t="s">
        <v>1528</v>
      </c>
      <c r="B566" s="1577" t="s">
        <v>1888</v>
      </c>
      <c r="C566" s="1559" t="s">
        <v>185</v>
      </c>
      <c r="E566" s="1560"/>
    </row>
    <row r="567" spans="1:5" ht="18.75" thickBot="1">
      <c r="A567" s="1554" t="s">
        <v>1529</v>
      </c>
      <c r="B567" s="1580" t="s">
        <v>1889</v>
      </c>
      <c r="C567" s="1559" t="s">
        <v>185</v>
      </c>
      <c r="E567" s="1560"/>
    </row>
    <row r="568" spans="1:5" ht="18">
      <c r="A568" s="1554" t="s">
        <v>1530</v>
      </c>
      <c r="B568" s="1583" t="s">
        <v>1890</v>
      </c>
      <c r="C568" s="1559" t="s">
        <v>185</v>
      </c>
      <c r="E568" s="1560"/>
    </row>
    <row r="569" spans="1:5" ht="18">
      <c r="A569" s="1554" t="s">
        <v>1531</v>
      </c>
      <c r="B569" s="1577" t="s">
        <v>1891</v>
      </c>
      <c r="C569" s="1559" t="s">
        <v>185</v>
      </c>
      <c r="E569" s="1560"/>
    </row>
    <row r="570" spans="1:5" ht="18">
      <c r="A570" s="1554" t="s">
        <v>1532</v>
      </c>
      <c r="B570" s="1577" t="s">
        <v>1892</v>
      </c>
      <c r="C570" s="1559" t="s">
        <v>185</v>
      </c>
      <c r="E570" s="1560"/>
    </row>
    <row r="571" spans="1:5" ht="18">
      <c r="A571" s="1554" t="s">
        <v>1533</v>
      </c>
      <c r="B571" s="1577" t="s">
        <v>1893</v>
      </c>
      <c r="C571" s="1559" t="s">
        <v>185</v>
      </c>
      <c r="E571" s="1560"/>
    </row>
    <row r="572" spans="1:5" ht="18">
      <c r="A572" s="1554" t="s">
        <v>1534</v>
      </c>
      <c r="B572" s="1577" t="s">
        <v>1894</v>
      </c>
      <c r="C572" s="1559" t="s">
        <v>185</v>
      </c>
      <c r="E572" s="1560"/>
    </row>
    <row r="573" spans="1:5" ht="18">
      <c r="A573" s="1554" t="s">
        <v>1535</v>
      </c>
      <c r="B573" s="1577" t="s">
        <v>1895</v>
      </c>
      <c r="C573" s="1559" t="s">
        <v>185</v>
      </c>
      <c r="E573" s="1560"/>
    </row>
    <row r="574" spans="1:5" ht="18">
      <c r="A574" s="1554" t="s">
        <v>1536</v>
      </c>
      <c r="B574" s="1577" t="s">
        <v>1896</v>
      </c>
      <c r="C574" s="1559" t="s">
        <v>185</v>
      </c>
      <c r="E574" s="1560"/>
    </row>
    <row r="575" spans="1:5" ht="18">
      <c r="A575" s="1554" t="s">
        <v>1537</v>
      </c>
      <c r="B575" s="1577" t="s">
        <v>1897</v>
      </c>
      <c r="C575" s="1559" t="s">
        <v>185</v>
      </c>
      <c r="E575" s="1560"/>
    </row>
    <row r="576" spans="1:5" ht="18">
      <c r="A576" s="1554" t="s">
        <v>1538</v>
      </c>
      <c r="B576" s="1578" t="s">
        <v>1898</v>
      </c>
      <c r="C576" s="1559" t="s">
        <v>185</v>
      </c>
      <c r="E576" s="1560"/>
    </row>
    <row r="577" spans="1:5" ht="18">
      <c r="A577" s="1554" t="s">
        <v>1539</v>
      </c>
      <c r="B577" s="1577" t="s">
        <v>1899</v>
      </c>
      <c r="C577" s="1559" t="s">
        <v>185</v>
      </c>
      <c r="E577" s="1560"/>
    </row>
    <row r="578" spans="1:5" ht="18">
      <c r="A578" s="1554" t="s">
        <v>1540</v>
      </c>
      <c r="B578" s="1577" t="s">
        <v>1900</v>
      </c>
      <c r="C578" s="1559" t="s">
        <v>185</v>
      </c>
      <c r="E578" s="1560"/>
    </row>
    <row r="579" spans="1:5" ht="18">
      <c r="A579" s="1554" t="s">
        <v>1541</v>
      </c>
      <c r="B579" s="1577" t="s">
        <v>1901</v>
      </c>
      <c r="C579" s="1559" t="s">
        <v>185</v>
      </c>
      <c r="E579" s="1560"/>
    </row>
    <row r="580" spans="1:5" ht="18">
      <c r="A580" s="1554" t="s">
        <v>1542</v>
      </c>
      <c r="B580" s="1577" t="s">
        <v>1902</v>
      </c>
      <c r="C580" s="1559" t="s">
        <v>185</v>
      </c>
      <c r="E580" s="1560"/>
    </row>
    <row r="581" spans="1:5" ht="18">
      <c r="A581" s="1554" t="s">
        <v>1543</v>
      </c>
      <c r="B581" s="1577" t="s">
        <v>1903</v>
      </c>
      <c r="C581" s="1559" t="s">
        <v>185</v>
      </c>
      <c r="E581" s="1560"/>
    </row>
    <row r="582" spans="1:5" ht="18">
      <c r="A582" s="1554" t="s">
        <v>1544</v>
      </c>
      <c r="B582" s="1577" t="s">
        <v>1904</v>
      </c>
      <c r="C582" s="1559" t="s">
        <v>185</v>
      </c>
      <c r="E582" s="1560"/>
    </row>
    <row r="583" spans="1:5" ht="18">
      <c r="A583" s="1554" t="s">
        <v>1545</v>
      </c>
      <c r="B583" s="1577" t="s">
        <v>1905</v>
      </c>
      <c r="C583" s="1559" t="s">
        <v>185</v>
      </c>
      <c r="E583" s="1560"/>
    </row>
    <row r="584" spans="1:5" ht="18">
      <c r="A584" s="1554" t="s">
        <v>1546</v>
      </c>
      <c r="B584" s="1577" t="s">
        <v>1906</v>
      </c>
      <c r="C584" s="1559" t="s">
        <v>185</v>
      </c>
      <c r="E584" s="1560"/>
    </row>
    <row r="585" spans="1:5" ht="18.75" thickBot="1">
      <c r="A585" s="1554" t="s">
        <v>1547</v>
      </c>
      <c r="B585" s="1584" t="s">
        <v>1907</v>
      </c>
      <c r="C585" s="1559" t="s">
        <v>185</v>
      </c>
      <c r="E585" s="1560"/>
    </row>
    <row r="586" spans="1:5" ht="18.75">
      <c r="A586" s="1554" t="s">
        <v>1548</v>
      </c>
      <c r="B586" s="1576" t="s">
        <v>1908</v>
      </c>
      <c r="C586" s="1559" t="s">
        <v>185</v>
      </c>
      <c r="E586" s="1560"/>
    </row>
    <row r="587" spans="1:5" ht="18.75">
      <c r="A587" s="1554" t="s">
        <v>1549</v>
      </c>
      <c r="B587" s="1577" t="s">
        <v>1909</v>
      </c>
      <c r="C587" s="1559" t="s">
        <v>185</v>
      </c>
      <c r="E587" s="1560"/>
    </row>
    <row r="588" spans="1:5" ht="18.75">
      <c r="A588" s="1554" t="s">
        <v>1550</v>
      </c>
      <c r="B588" s="1577" t="s">
        <v>1910</v>
      </c>
      <c r="C588" s="1559" t="s">
        <v>185</v>
      </c>
      <c r="E588" s="1560"/>
    </row>
    <row r="589" spans="1:5" ht="18.75">
      <c r="A589" s="1554" t="s">
        <v>1551</v>
      </c>
      <c r="B589" s="1577" t="s">
        <v>1911</v>
      </c>
      <c r="C589" s="1559" t="s">
        <v>185</v>
      </c>
      <c r="E589" s="1560"/>
    </row>
    <row r="590" spans="1:5" ht="19.5">
      <c r="A590" s="1554" t="s">
        <v>1552</v>
      </c>
      <c r="B590" s="1578" t="s">
        <v>1912</v>
      </c>
      <c r="C590" s="1559" t="s">
        <v>185</v>
      </c>
      <c r="E590" s="1560"/>
    </row>
    <row r="591" spans="1:5" ht="18.75">
      <c r="A591" s="1554" t="s">
        <v>1553</v>
      </c>
      <c r="B591" s="1577" t="s">
        <v>1913</v>
      </c>
      <c r="C591" s="1559" t="s">
        <v>185</v>
      </c>
      <c r="E591" s="1560"/>
    </row>
    <row r="592" spans="1:5" ht="19.5" thickBot="1">
      <c r="A592" s="1554" t="s">
        <v>1554</v>
      </c>
      <c r="B592" s="1580" t="s">
        <v>1914</v>
      </c>
      <c r="C592" s="1559" t="s">
        <v>185</v>
      </c>
      <c r="E592" s="1560"/>
    </row>
    <row r="593" spans="1:5" ht="18.75">
      <c r="A593" s="1554" t="s">
        <v>1555</v>
      </c>
      <c r="B593" s="1576" t="s">
        <v>1915</v>
      </c>
      <c r="C593" s="1559" t="s">
        <v>185</v>
      </c>
      <c r="E593" s="1560"/>
    </row>
    <row r="594" spans="1:5" ht="18.75">
      <c r="A594" s="1554" t="s">
        <v>1556</v>
      </c>
      <c r="B594" s="1577" t="s">
        <v>1774</v>
      </c>
      <c r="C594" s="1559" t="s">
        <v>185</v>
      </c>
      <c r="E594" s="1560"/>
    </row>
    <row r="595" spans="1:5" ht="18.75">
      <c r="A595" s="1554" t="s">
        <v>1557</v>
      </c>
      <c r="B595" s="1577" t="s">
        <v>1916</v>
      </c>
      <c r="C595" s="1559" t="s">
        <v>185</v>
      </c>
      <c r="E595" s="1560"/>
    </row>
    <row r="596" spans="1:5" ht="18.75">
      <c r="A596" s="1554" t="s">
        <v>1558</v>
      </c>
      <c r="B596" s="1577" t="s">
        <v>1917</v>
      </c>
      <c r="C596" s="1559" t="s">
        <v>185</v>
      </c>
      <c r="E596" s="1560"/>
    </row>
    <row r="597" spans="1:5" ht="18.75">
      <c r="A597" s="1554" t="s">
        <v>1559</v>
      </c>
      <c r="B597" s="1577" t="s">
        <v>1918</v>
      </c>
      <c r="C597" s="1559" t="s">
        <v>185</v>
      </c>
      <c r="E597" s="1560"/>
    </row>
    <row r="598" spans="1:5" ht="19.5">
      <c r="A598" s="1554" t="s">
        <v>1560</v>
      </c>
      <c r="B598" s="1578" t="s">
        <v>1919</v>
      </c>
      <c r="C598" s="1559" t="s">
        <v>185</v>
      </c>
      <c r="E598" s="1560"/>
    </row>
    <row r="599" spans="1:5" ht="18.75">
      <c r="A599" s="1554" t="s">
        <v>1561</v>
      </c>
      <c r="B599" s="1577" t="s">
        <v>1920</v>
      </c>
      <c r="C599" s="1559" t="s">
        <v>185</v>
      </c>
      <c r="E599" s="1560"/>
    </row>
    <row r="600" spans="1:5" ht="19.5" thickBot="1">
      <c r="A600" s="1554" t="s">
        <v>1562</v>
      </c>
      <c r="B600" s="1580" t="s">
        <v>1921</v>
      </c>
      <c r="C600" s="1559" t="s">
        <v>185</v>
      </c>
      <c r="E600" s="1560"/>
    </row>
    <row r="601" spans="1:5" ht="18.75">
      <c r="A601" s="1554" t="s">
        <v>1563</v>
      </c>
      <c r="B601" s="1576" t="s">
        <v>1922</v>
      </c>
      <c r="C601" s="1559" t="s">
        <v>185</v>
      </c>
      <c r="E601" s="1560"/>
    </row>
    <row r="602" spans="1:5" ht="18.75">
      <c r="A602" s="1554" t="s">
        <v>1564</v>
      </c>
      <c r="B602" s="1577" t="s">
        <v>1923</v>
      </c>
      <c r="C602" s="1559" t="s">
        <v>185</v>
      </c>
      <c r="E602" s="1560"/>
    </row>
    <row r="603" spans="1:5" ht="18.75">
      <c r="A603" s="1554" t="s">
        <v>1565</v>
      </c>
      <c r="B603" s="1577" t="s">
        <v>1924</v>
      </c>
      <c r="C603" s="1559" t="s">
        <v>185</v>
      </c>
      <c r="E603" s="1560"/>
    </row>
    <row r="604" spans="1:5" ht="18.75">
      <c r="A604" s="1554" t="s">
        <v>1566</v>
      </c>
      <c r="B604" s="1577" t="s">
        <v>1925</v>
      </c>
      <c r="C604" s="1559" t="s">
        <v>185</v>
      </c>
      <c r="E604" s="1560"/>
    </row>
    <row r="605" spans="1:5" ht="19.5">
      <c r="A605" s="1554" t="s">
        <v>1567</v>
      </c>
      <c r="B605" s="1578" t="s">
        <v>1926</v>
      </c>
      <c r="C605" s="1559" t="s">
        <v>185</v>
      </c>
      <c r="E605" s="1560"/>
    </row>
    <row r="606" spans="1:5" ht="18.75">
      <c r="A606" s="1554" t="s">
        <v>1568</v>
      </c>
      <c r="B606" s="1577" t="s">
        <v>1927</v>
      </c>
      <c r="C606" s="1559" t="s">
        <v>185</v>
      </c>
      <c r="E606" s="1560"/>
    </row>
    <row r="607" spans="1:5" ht="19.5" thickBot="1">
      <c r="A607" s="1554" t="s">
        <v>1569</v>
      </c>
      <c r="B607" s="1580" t="s">
        <v>1928</v>
      </c>
      <c r="C607" s="1559" t="s">
        <v>185</v>
      </c>
      <c r="E607" s="1560"/>
    </row>
    <row r="608" spans="1:5" ht="18.75">
      <c r="A608" s="1554" t="s">
        <v>1570</v>
      </c>
      <c r="B608" s="1576" t="s">
        <v>1929</v>
      </c>
      <c r="C608" s="1559" t="s">
        <v>185</v>
      </c>
      <c r="E608" s="1560"/>
    </row>
    <row r="609" spans="1:5" ht="18.75">
      <c r="A609" s="1554" t="s">
        <v>1571</v>
      </c>
      <c r="B609" s="1577" t="s">
        <v>1930</v>
      </c>
      <c r="C609" s="1559" t="s">
        <v>185</v>
      </c>
      <c r="E609" s="1560"/>
    </row>
    <row r="610" spans="1:5" ht="19.5">
      <c r="A610" s="1554" t="s">
        <v>1572</v>
      </c>
      <c r="B610" s="1578" t="s">
        <v>1931</v>
      </c>
      <c r="C610" s="1559" t="s">
        <v>185</v>
      </c>
      <c r="E610" s="1560"/>
    </row>
    <row r="611" spans="1:5" ht="19.5" thickBot="1">
      <c r="A611" s="1554" t="s">
        <v>1573</v>
      </c>
      <c r="B611" s="1580" t="s">
        <v>1932</v>
      </c>
      <c r="C611" s="1559" t="s">
        <v>185</v>
      </c>
      <c r="E611" s="1560"/>
    </row>
    <row r="612" spans="1:5" ht="18.75">
      <c r="A612" s="1554" t="s">
        <v>1574</v>
      </c>
      <c r="B612" s="1576" t="s">
        <v>1933</v>
      </c>
      <c r="C612" s="1559" t="s">
        <v>185</v>
      </c>
      <c r="E612" s="1560"/>
    </row>
    <row r="613" spans="1:5" ht="18.75">
      <c r="A613" s="1554" t="s">
        <v>1575</v>
      </c>
      <c r="B613" s="1577" t="s">
        <v>1934</v>
      </c>
      <c r="C613" s="1559" t="s">
        <v>185</v>
      </c>
      <c r="E613" s="1560"/>
    </row>
    <row r="614" spans="1:5" ht="18.75">
      <c r="A614" s="1554" t="s">
        <v>1576</v>
      </c>
      <c r="B614" s="1577" t="s">
        <v>1935</v>
      </c>
      <c r="C614" s="1559" t="s">
        <v>185</v>
      </c>
      <c r="E614" s="1560"/>
    </row>
    <row r="615" spans="1:5" ht="18.75">
      <c r="A615" s="1554" t="s">
        <v>1577</v>
      </c>
      <c r="B615" s="1577" t="s">
        <v>1936</v>
      </c>
      <c r="C615" s="1559" t="s">
        <v>185</v>
      </c>
      <c r="E615" s="1560"/>
    </row>
    <row r="616" spans="1:5" ht="18.75">
      <c r="A616" s="1554" t="s">
        <v>1578</v>
      </c>
      <c r="B616" s="1577" t="s">
        <v>1937</v>
      </c>
      <c r="C616" s="1559" t="s">
        <v>185</v>
      </c>
      <c r="E616" s="1560"/>
    </row>
    <row r="617" spans="1:5" ht="18.75">
      <c r="A617" s="1554" t="s">
        <v>1579</v>
      </c>
      <c r="B617" s="1577" t="s">
        <v>1938</v>
      </c>
      <c r="C617" s="1559" t="s">
        <v>185</v>
      </c>
      <c r="E617" s="1560"/>
    </row>
    <row r="618" spans="1:5" ht="18.75">
      <c r="A618" s="1554" t="s">
        <v>1580</v>
      </c>
      <c r="B618" s="1577" t="s">
        <v>1939</v>
      </c>
      <c r="C618" s="1559" t="s">
        <v>185</v>
      </c>
      <c r="E618" s="1560"/>
    </row>
    <row r="619" spans="1:5" ht="18.75">
      <c r="A619" s="1554" t="s">
        <v>1581</v>
      </c>
      <c r="B619" s="1577" t="s">
        <v>1940</v>
      </c>
      <c r="C619" s="1559" t="s">
        <v>185</v>
      </c>
      <c r="E619" s="1560"/>
    </row>
    <row r="620" spans="1:5" ht="19.5">
      <c r="A620" s="1554" t="s">
        <v>1582</v>
      </c>
      <c r="B620" s="1578" t="s">
        <v>1941</v>
      </c>
      <c r="C620" s="1559" t="s">
        <v>185</v>
      </c>
      <c r="E620" s="1560"/>
    </row>
    <row r="621" spans="1:5" ht="19.5" thickBot="1">
      <c r="A621" s="1554" t="s">
        <v>1583</v>
      </c>
      <c r="B621" s="1580" t="s">
        <v>1942</v>
      </c>
      <c r="C621" s="1559" t="s">
        <v>185</v>
      </c>
      <c r="E621" s="1560"/>
    </row>
    <row r="622" spans="1:5" ht="18.75">
      <c r="A622" s="1554" t="s">
        <v>1584</v>
      </c>
      <c r="B622" s="1576" t="s">
        <v>323</v>
      </c>
      <c r="C622" s="1559" t="s">
        <v>185</v>
      </c>
      <c r="E622" s="1560"/>
    </row>
    <row r="623" spans="1:5" ht="18.75">
      <c r="A623" s="1554" t="s">
        <v>1585</v>
      </c>
      <c r="B623" s="1577" t="s">
        <v>324</v>
      </c>
      <c r="C623" s="1559" t="s">
        <v>185</v>
      </c>
      <c r="E623" s="1560"/>
    </row>
    <row r="624" spans="1:5" ht="18.75">
      <c r="A624" s="1554" t="s">
        <v>1586</v>
      </c>
      <c r="B624" s="1577" t="s">
        <v>325</v>
      </c>
      <c r="C624" s="1559" t="s">
        <v>185</v>
      </c>
      <c r="E624" s="1560"/>
    </row>
    <row r="625" spans="1:5" ht="18.75">
      <c r="A625" s="1554" t="s">
        <v>1587</v>
      </c>
      <c r="B625" s="1577" t="s">
        <v>326</v>
      </c>
      <c r="C625" s="1559" t="s">
        <v>185</v>
      </c>
      <c r="E625" s="1560"/>
    </row>
    <row r="626" spans="1:5" ht="18.75">
      <c r="A626" s="1554" t="s">
        <v>1588</v>
      </c>
      <c r="B626" s="1577" t="s">
        <v>327</v>
      </c>
      <c r="C626" s="1559" t="s">
        <v>185</v>
      </c>
      <c r="E626" s="1560"/>
    </row>
    <row r="627" spans="1:5" ht="18.75">
      <c r="A627" s="1554" t="s">
        <v>1589</v>
      </c>
      <c r="B627" s="1577" t="s">
        <v>328</v>
      </c>
      <c r="C627" s="1559" t="s">
        <v>185</v>
      </c>
      <c r="E627" s="1560"/>
    </row>
    <row r="628" spans="1:5" ht="18.75">
      <c r="A628" s="1554" t="s">
        <v>1590</v>
      </c>
      <c r="B628" s="1577" t="s">
        <v>329</v>
      </c>
      <c r="C628" s="1559" t="s">
        <v>185</v>
      </c>
      <c r="E628" s="1560"/>
    </row>
    <row r="629" spans="1:5" ht="18.75">
      <c r="A629" s="1554" t="s">
        <v>1591</v>
      </c>
      <c r="B629" s="1577" t="s">
        <v>330</v>
      </c>
      <c r="C629" s="1559" t="s">
        <v>185</v>
      </c>
      <c r="E629" s="1560"/>
    </row>
    <row r="630" spans="1:5" ht="18.75">
      <c r="A630" s="1554" t="s">
        <v>1592</v>
      </c>
      <c r="B630" s="1577" t="s">
        <v>768</v>
      </c>
      <c r="C630" s="1559" t="s">
        <v>185</v>
      </c>
      <c r="E630" s="1560"/>
    </row>
    <row r="631" spans="1:5" ht="18.75">
      <c r="A631" s="1554" t="s">
        <v>1593</v>
      </c>
      <c r="B631" s="1577" t="s">
        <v>769</v>
      </c>
      <c r="C631" s="1559" t="s">
        <v>185</v>
      </c>
      <c r="E631" s="1560"/>
    </row>
    <row r="632" spans="1:5" ht="18.75">
      <c r="A632" s="1554" t="s">
        <v>1594</v>
      </c>
      <c r="B632" s="1577" t="s">
        <v>770</v>
      </c>
      <c r="C632" s="1559" t="s">
        <v>185</v>
      </c>
      <c r="E632" s="1560"/>
    </row>
    <row r="633" spans="1:5" ht="18.75">
      <c r="A633" s="1554" t="s">
        <v>1595</v>
      </c>
      <c r="B633" s="1577" t="s">
        <v>771</v>
      </c>
      <c r="C633" s="1559" t="s">
        <v>185</v>
      </c>
      <c r="E633" s="1560"/>
    </row>
    <row r="634" spans="1:5" ht="18.75">
      <c r="A634" s="1554" t="s">
        <v>1596</v>
      </c>
      <c r="B634" s="1577" t="s">
        <v>772</v>
      </c>
      <c r="C634" s="1559" t="s">
        <v>185</v>
      </c>
      <c r="E634" s="1560"/>
    </row>
    <row r="635" spans="1:5" ht="18.75">
      <c r="A635" s="1554" t="s">
        <v>1597</v>
      </c>
      <c r="B635" s="1577" t="s">
        <v>773</v>
      </c>
      <c r="C635" s="1559" t="s">
        <v>185</v>
      </c>
      <c r="E635" s="1560"/>
    </row>
    <row r="636" spans="1:5" ht="18.75">
      <c r="A636" s="1554" t="s">
        <v>1598</v>
      </c>
      <c r="B636" s="1577" t="s">
        <v>774</v>
      </c>
      <c r="C636" s="1559" t="s">
        <v>185</v>
      </c>
      <c r="E636" s="1560"/>
    </row>
    <row r="637" spans="1:5" ht="18.75">
      <c r="A637" s="1554" t="s">
        <v>1599</v>
      </c>
      <c r="B637" s="1577" t="s">
        <v>775</v>
      </c>
      <c r="C637" s="1559" t="s">
        <v>185</v>
      </c>
      <c r="E637" s="1560"/>
    </row>
    <row r="638" spans="1:5" ht="18.75">
      <c r="A638" s="1554" t="s">
        <v>1600</v>
      </c>
      <c r="B638" s="1577" t="s">
        <v>776</v>
      </c>
      <c r="C638" s="1559" t="s">
        <v>185</v>
      </c>
      <c r="E638" s="1560"/>
    </row>
    <row r="639" spans="1:5" ht="18.75">
      <c r="A639" s="1554" t="s">
        <v>1601</v>
      </c>
      <c r="B639" s="1577" t="s">
        <v>777</v>
      </c>
      <c r="C639" s="1559" t="s">
        <v>185</v>
      </c>
      <c r="E639" s="1560"/>
    </row>
    <row r="640" spans="1:5" ht="18.75">
      <c r="A640" s="1554" t="s">
        <v>1602</v>
      </c>
      <c r="B640" s="1577" t="s">
        <v>778</v>
      </c>
      <c r="C640" s="1559" t="s">
        <v>185</v>
      </c>
      <c r="E640" s="1560"/>
    </row>
    <row r="641" spans="1:5" ht="18.75">
      <c r="A641" s="1554" t="s">
        <v>1603</v>
      </c>
      <c r="B641" s="1577" t="s">
        <v>779</v>
      </c>
      <c r="C641" s="1559" t="s">
        <v>185</v>
      </c>
      <c r="E641" s="1560"/>
    </row>
    <row r="642" spans="1:5" ht="18.75">
      <c r="A642" s="1554" t="s">
        <v>1604</v>
      </c>
      <c r="B642" s="1577" t="s">
        <v>780</v>
      </c>
      <c r="C642" s="1559" t="s">
        <v>185</v>
      </c>
      <c r="E642" s="1560"/>
    </row>
    <row r="643" spans="1:5" ht="18.75">
      <c r="A643" s="1554" t="s">
        <v>1605</v>
      </c>
      <c r="B643" s="1577" t="s">
        <v>781</v>
      </c>
      <c r="C643" s="1559" t="s">
        <v>185</v>
      </c>
      <c r="E643" s="1560"/>
    </row>
    <row r="644" spans="1:5" ht="18.75">
      <c r="A644" s="1554" t="s">
        <v>1606</v>
      </c>
      <c r="B644" s="1577" t="s">
        <v>782</v>
      </c>
      <c r="C644" s="1559" t="s">
        <v>185</v>
      </c>
      <c r="E644" s="1560"/>
    </row>
    <row r="645" spans="1:5" ht="18.75">
      <c r="A645" s="1554" t="s">
        <v>1607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1608</v>
      </c>
      <c r="B646" s="1585" t="s">
        <v>784</v>
      </c>
      <c r="C646" s="1559" t="s">
        <v>185</v>
      </c>
      <c r="E646" s="1560"/>
    </row>
    <row r="647" spans="1:5" ht="18.75">
      <c r="A647" s="1554" t="s">
        <v>1609</v>
      </c>
      <c r="B647" s="1576" t="s">
        <v>1943</v>
      </c>
      <c r="C647" s="1559" t="s">
        <v>185</v>
      </c>
      <c r="E647" s="1560"/>
    </row>
    <row r="648" spans="1:5" ht="18.75">
      <c r="A648" s="1554" t="s">
        <v>1610</v>
      </c>
      <c r="B648" s="1577" t="s">
        <v>1944</v>
      </c>
      <c r="C648" s="1559" t="s">
        <v>185</v>
      </c>
      <c r="E648" s="1560"/>
    </row>
    <row r="649" spans="1:5" ht="18.75">
      <c r="A649" s="1554" t="s">
        <v>1611</v>
      </c>
      <c r="B649" s="1577" t="s">
        <v>1945</v>
      </c>
      <c r="C649" s="1559" t="s">
        <v>185</v>
      </c>
      <c r="E649" s="1560"/>
    </row>
    <row r="650" spans="1:5" ht="18.75">
      <c r="A650" s="1554" t="s">
        <v>1612</v>
      </c>
      <c r="B650" s="1577" t="s">
        <v>1946</v>
      </c>
      <c r="C650" s="1559" t="s">
        <v>185</v>
      </c>
      <c r="E650" s="1560"/>
    </row>
    <row r="651" spans="1:5" ht="18.75">
      <c r="A651" s="1554" t="s">
        <v>1613</v>
      </c>
      <c r="B651" s="1577" t="s">
        <v>1947</v>
      </c>
      <c r="C651" s="1559" t="s">
        <v>185</v>
      </c>
      <c r="E651" s="1560"/>
    </row>
    <row r="652" spans="1:5" ht="18.75">
      <c r="A652" s="1554" t="s">
        <v>1614</v>
      </c>
      <c r="B652" s="1577" t="s">
        <v>1948</v>
      </c>
      <c r="C652" s="1559" t="s">
        <v>185</v>
      </c>
      <c r="E652" s="1560"/>
    </row>
    <row r="653" spans="1:5" ht="18.75">
      <c r="A653" s="1554" t="s">
        <v>1615</v>
      </c>
      <c r="B653" s="1577" t="s">
        <v>1949</v>
      </c>
      <c r="C653" s="1559" t="s">
        <v>185</v>
      </c>
      <c r="E653" s="1560"/>
    </row>
    <row r="654" spans="1:5" ht="18.75">
      <c r="A654" s="1554" t="s">
        <v>1616</v>
      </c>
      <c r="B654" s="1577" t="s">
        <v>1950</v>
      </c>
      <c r="C654" s="1559" t="s">
        <v>185</v>
      </c>
      <c r="E654" s="1560"/>
    </row>
    <row r="655" spans="1:5" ht="18.75">
      <c r="A655" s="1554" t="s">
        <v>1617</v>
      </c>
      <c r="B655" s="1577" t="s">
        <v>1951</v>
      </c>
      <c r="C655" s="1559" t="s">
        <v>185</v>
      </c>
      <c r="E655" s="1560"/>
    </row>
    <row r="656" spans="1:5" ht="18.75">
      <c r="A656" s="1554" t="s">
        <v>1618</v>
      </c>
      <c r="B656" s="1577" t="s">
        <v>1952</v>
      </c>
      <c r="C656" s="1559" t="s">
        <v>185</v>
      </c>
      <c r="E656" s="1560"/>
    </row>
    <row r="657" spans="1:5" ht="18.75">
      <c r="A657" s="1554" t="s">
        <v>1619</v>
      </c>
      <c r="B657" s="1577" t="s">
        <v>1953</v>
      </c>
      <c r="C657" s="1559" t="s">
        <v>185</v>
      </c>
      <c r="E657" s="1560"/>
    </row>
    <row r="658" spans="1:5" ht="18.75">
      <c r="A658" s="1554" t="s">
        <v>1620</v>
      </c>
      <c r="B658" s="1577" t="s">
        <v>1954</v>
      </c>
      <c r="C658" s="1559" t="s">
        <v>185</v>
      </c>
      <c r="E658" s="1560"/>
    </row>
    <row r="659" spans="1:5" ht="18.75">
      <c r="A659" s="1554" t="s">
        <v>1621</v>
      </c>
      <c r="B659" s="1577" t="s">
        <v>1955</v>
      </c>
      <c r="C659" s="1559" t="s">
        <v>185</v>
      </c>
      <c r="E659" s="1560"/>
    </row>
    <row r="660" spans="1:5" ht="18.75">
      <c r="A660" s="1554" t="s">
        <v>1622</v>
      </c>
      <c r="B660" s="1577" t="s">
        <v>1956</v>
      </c>
      <c r="C660" s="1559" t="s">
        <v>185</v>
      </c>
      <c r="E660" s="1560"/>
    </row>
    <row r="661" spans="1:5" ht="18.75">
      <c r="A661" s="1554" t="s">
        <v>1623</v>
      </c>
      <c r="B661" s="1577" t="s">
        <v>1957</v>
      </c>
      <c r="C661" s="1559" t="s">
        <v>185</v>
      </c>
      <c r="E661" s="1560"/>
    </row>
    <row r="662" spans="1:5" ht="18.75">
      <c r="A662" s="1554" t="s">
        <v>1624</v>
      </c>
      <c r="B662" s="1577" t="s">
        <v>1958</v>
      </c>
      <c r="C662" s="1559" t="s">
        <v>185</v>
      </c>
      <c r="E662" s="1560"/>
    </row>
    <row r="663" spans="1:5" ht="18.75">
      <c r="A663" s="1554" t="s">
        <v>1625</v>
      </c>
      <c r="B663" s="1577" t="s">
        <v>1959</v>
      </c>
      <c r="C663" s="1559" t="s">
        <v>185</v>
      </c>
      <c r="E663" s="1560"/>
    </row>
    <row r="664" spans="1:5" ht="18.75">
      <c r="A664" s="1554" t="s">
        <v>1626</v>
      </c>
      <c r="B664" s="1577" t="s">
        <v>1960</v>
      </c>
      <c r="C664" s="1559" t="s">
        <v>185</v>
      </c>
      <c r="E664" s="1560"/>
    </row>
    <row r="665" spans="1:5" ht="18.75">
      <c r="A665" s="1554" t="s">
        <v>1627</v>
      </c>
      <c r="B665" s="1577" t="s">
        <v>1961</v>
      </c>
      <c r="C665" s="1559" t="s">
        <v>185</v>
      </c>
      <c r="E665" s="1560"/>
    </row>
    <row r="666" spans="1:5" ht="18.75">
      <c r="A666" s="1554" t="s">
        <v>1628</v>
      </c>
      <c r="B666" s="1577" t="s">
        <v>1962</v>
      </c>
      <c r="C666" s="1559" t="s">
        <v>185</v>
      </c>
      <c r="E666" s="1560"/>
    </row>
    <row r="667" spans="1:5" ht="18.75">
      <c r="A667" s="1554" t="s">
        <v>1629</v>
      </c>
      <c r="B667" s="1577" t="s">
        <v>1963</v>
      </c>
      <c r="C667" s="1559" t="s">
        <v>185</v>
      </c>
      <c r="E667" s="1560"/>
    </row>
    <row r="668" spans="1:5" ht="19.5" thickBot="1">
      <c r="A668" s="1554" t="s">
        <v>1630</v>
      </c>
      <c r="B668" s="1580" t="s">
        <v>1964</v>
      </c>
      <c r="C668" s="1559" t="s">
        <v>185</v>
      </c>
      <c r="E668" s="1560"/>
    </row>
    <row r="669" spans="1:5" ht="18.75">
      <c r="A669" s="1554" t="s">
        <v>1631</v>
      </c>
      <c r="B669" s="1576" t="s">
        <v>1965</v>
      </c>
      <c r="C669" s="1559" t="s">
        <v>185</v>
      </c>
      <c r="E669" s="1560"/>
    </row>
    <row r="670" spans="1:5" ht="18.75">
      <c r="A670" s="1554" t="s">
        <v>1632</v>
      </c>
      <c r="B670" s="1577" t="s">
        <v>1966</v>
      </c>
      <c r="C670" s="1559" t="s">
        <v>185</v>
      </c>
      <c r="E670" s="1560"/>
    </row>
    <row r="671" spans="1:5" ht="18.75">
      <c r="A671" s="1554" t="s">
        <v>1633</v>
      </c>
      <c r="B671" s="1577" t="s">
        <v>1967</v>
      </c>
      <c r="C671" s="1559" t="s">
        <v>185</v>
      </c>
      <c r="E671" s="1560"/>
    </row>
    <row r="672" spans="1:5" ht="18.75">
      <c r="A672" s="1554" t="s">
        <v>1634</v>
      </c>
      <c r="B672" s="1577" t="s">
        <v>1968</v>
      </c>
      <c r="C672" s="1559" t="s">
        <v>185</v>
      </c>
      <c r="E672" s="1560"/>
    </row>
    <row r="673" spans="1:5" ht="18.75">
      <c r="A673" s="1554" t="s">
        <v>1635</v>
      </c>
      <c r="B673" s="1577" t="s">
        <v>1969</v>
      </c>
      <c r="C673" s="1559" t="s">
        <v>185</v>
      </c>
      <c r="E673" s="1560"/>
    </row>
    <row r="674" spans="1:5" ht="18.75">
      <c r="A674" s="1554" t="s">
        <v>1636</v>
      </c>
      <c r="B674" s="1577" t="s">
        <v>1970</v>
      </c>
      <c r="C674" s="1559" t="s">
        <v>185</v>
      </c>
      <c r="E674" s="1560"/>
    </row>
    <row r="675" spans="1:5" ht="18.75">
      <c r="A675" s="1554" t="s">
        <v>1637</v>
      </c>
      <c r="B675" s="1577" t="s">
        <v>1971</v>
      </c>
      <c r="C675" s="1559" t="s">
        <v>185</v>
      </c>
      <c r="E675" s="1560"/>
    </row>
    <row r="676" spans="1:5" ht="18.75">
      <c r="A676" s="1554" t="s">
        <v>1638</v>
      </c>
      <c r="B676" s="1577" t="s">
        <v>1972</v>
      </c>
      <c r="C676" s="1559" t="s">
        <v>185</v>
      </c>
      <c r="E676" s="1560"/>
    </row>
    <row r="677" spans="1:5" ht="18.75">
      <c r="A677" s="1554" t="s">
        <v>1639</v>
      </c>
      <c r="B677" s="1577" t="s">
        <v>1973</v>
      </c>
      <c r="C677" s="1559" t="s">
        <v>185</v>
      </c>
      <c r="E677" s="1560"/>
    </row>
    <row r="678" spans="1:5" ht="19.5">
      <c r="A678" s="1554" t="s">
        <v>1640</v>
      </c>
      <c r="B678" s="1578" t="s">
        <v>1974</v>
      </c>
      <c r="C678" s="1559" t="s">
        <v>185</v>
      </c>
      <c r="E678" s="1560"/>
    </row>
    <row r="679" spans="1:5" ht="19.5" thickBot="1">
      <c r="A679" s="1554" t="s">
        <v>1641</v>
      </c>
      <c r="B679" s="1580" t="s">
        <v>1975</v>
      </c>
      <c r="C679" s="1559" t="s">
        <v>185</v>
      </c>
      <c r="E679" s="1560"/>
    </row>
    <row r="680" spans="1:5" ht="18.75">
      <c r="A680" s="1554" t="s">
        <v>1642</v>
      </c>
      <c r="B680" s="1576" t="s">
        <v>1976</v>
      </c>
      <c r="C680" s="1559" t="s">
        <v>185</v>
      </c>
      <c r="E680" s="1560"/>
    </row>
    <row r="681" spans="1:5" ht="18.75">
      <c r="A681" s="1554" t="s">
        <v>1643</v>
      </c>
      <c r="B681" s="1577" t="s">
        <v>1977</v>
      </c>
      <c r="C681" s="1559" t="s">
        <v>185</v>
      </c>
      <c r="E681" s="1560"/>
    </row>
    <row r="682" spans="1:5" ht="18.75">
      <c r="A682" s="1554" t="s">
        <v>1644</v>
      </c>
      <c r="B682" s="1577" t="s">
        <v>1978</v>
      </c>
      <c r="C682" s="1559" t="s">
        <v>185</v>
      </c>
      <c r="E682" s="1560"/>
    </row>
    <row r="683" spans="1:5" ht="18.75">
      <c r="A683" s="1554" t="s">
        <v>1645</v>
      </c>
      <c r="B683" s="1577" t="s">
        <v>1979</v>
      </c>
      <c r="C683" s="1559" t="s">
        <v>185</v>
      </c>
      <c r="E683" s="1560"/>
    </row>
    <row r="684" spans="1:5" ht="20.25" thickBot="1">
      <c r="A684" s="1554" t="s">
        <v>1646</v>
      </c>
      <c r="B684" s="1585" t="s">
        <v>1980</v>
      </c>
      <c r="C684" s="1559" t="s">
        <v>185</v>
      </c>
      <c r="E684" s="1560"/>
    </row>
    <row r="685" spans="1:5" ht="18.75">
      <c r="A685" s="1554" t="s">
        <v>1647</v>
      </c>
      <c r="B685" s="1576" t="s">
        <v>1981</v>
      </c>
      <c r="C685" s="1559" t="s">
        <v>185</v>
      </c>
      <c r="E685" s="1560"/>
    </row>
    <row r="686" spans="1:5" ht="18.75">
      <c r="A686" s="1554" t="s">
        <v>1648</v>
      </c>
      <c r="B686" s="1577" t="s">
        <v>1982</v>
      </c>
      <c r="C686" s="1559" t="s">
        <v>185</v>
      </c>
      <c r="E686" s="1560"/>
    </row>
    <row r="687" spans="1:5" ht="18.75">
      <c r="A687" s="1554" t="s">
        <v>1649</v>
      </c>
      <c r="B687" s="1577" t="s">
        <v>1983</v>
      </c>
      <c r="C687" s="1559" t="s">
        <v>185</v>
      </c>
      <c r="E687" s="1560"/>
    </row>
    <row r="688" spans="1:5" ht="18.75">
      <c r="A688" s="1554" t="s">
        <v>1650</v>
      </c>
      <c r="B688" s="1577" t="s">
        <v>1984</v>
      </c>
      <c r="C688" s="1559" t="s">
        <v>185</v>
      </c>
      <c r="E688" s="1560"/>
    </row>
    <row r="689" spans="1:5" ht="18.75">
      <c r="A689" s="1554" t="s">
        <v>1651</v>
      </c>
      <c r="B689" s="1577" t="s">
        <v>1985</v>
      </c>
      <c r="C689" s="1559" t="s">
        <v>185</v>
      </c>
      <c r="E689" s="1560"/>
    </row>
    <row r="690" spans="1:5" ht="18.75">
      <c r="A690" s="1554" t="s">
        <v>1652</v>
      </c>
      <c r="B690" s="1577" t="s">
        <v>1986</v>
      </c>
      <c r="C690" s="1559" t="s">
        <v>185</v>
      </c>
      <c r="E690" s="1560"/>
    </row>
    <row r="691" spans="1:5" ht="18.75">
      <c r="A691" s="1554" t="s">
        <v>1653</v>
      </c>
      <c r="B691" s="1577" t="s">
        <v>1987</v>
      </c>
      <c r="C691" s="1559" t="s">
        <v>185</v>
      </c>
      <c r="E691" s="1560"/>
    </row>
    <row r="692" spans="1:5" ht="18.75">
      <c r="A692" s="1554" t="s">
        <v>1654</v>
      </c>
      <c r="B692" s="1577" t="s">
        <v>1988</v>
      </c>
      <c r="C692" s="1559" t="s">
        <v>185</v>
      </c>
      <c r="E692" s="1560"/>
    </row>
    <row r="693" spans="1:5" ht="18.75">
      <c r="A693" s="1554" t="s">
        <v>1655</v>
      </c>
      <c r="B693" s="1577" t="s">
        <v>1989</v>
      </c>
      <c r="C693" s="1559" t="s">
        <v>185</v>
      </c>
      <c r="E693" s="1560"/>
    </row>
    <row r="694" spans="1:5" ht="18.75">
      <c r="A694" s="1554" t="s">
        <v>1656</v>
      </c>
      <c r="B694" s="1577" t="s">
        <v>1990</v>
      </c>
      <c r="C694" s="1559" t="s">
        <v>185</v>
      </c>
      <c r="E694" s="1560"/>
    </row>
    <row r="695" spans="1:5" ht="20.25" thickBot="1">
      <c r="A695" s="1554" t="s">
        <v>1657</v>
      </c>
      <c r="B695" s="1585" t="s">
        <v>1991</v>
      </c>
      <c r="C695" s="1559" t="s">
        <v>185</v>
      </c>
      <c r="E695" s="1560"/>
    </row>
    <row r="696" spans="1:5" ht="18.75">
      <c r="A696" s="1554" t="s">
        <v>1658</v>
      </c>
      <c r="B696" s="1576" t="s">
        <v>1992</v>
      </c>
      <c r="C696" s="1559" t="s">
        <v>185</v>
      </c>
      <c r="E696" s="1560"/>
    </row>
    <row r="697" spans="1:5" ht="18.75">
      <c r="A697" s="1554" t="s">
        <v>1659</v>
      </c>
      <c r="B697" s="1577" t="s">
        <v>1993</v>
      </c>
      <c r="C697" s="1559" t="s">
        <v>185</v>
      </c>
      <c r="E697" s="1560"/>
    </row>
    <row r="698" spans="1:5" ht="18.75">
      <c r="A698" s="1554" t="s">
        <v>1660</v>
      </c>
      <c r="B698" s="1577" t="s">
        <v>1994</v>
      </c>
      <c r="C698" s="1559" t="s">
        <v>185</v>
      </c>
      <c r="E698" s="1560"/>
    </row>
    <row r="699" spans="1:5" ht="18.75">
      <c r="A699" s="1554" t="s">
        <v>1661</v>
      </c>
      <c r="B699" s="1577" t="s">
        <v>1995</v>
      </c>
      <c r="C699" s="1559" t="s">
        <v>185</v>
      </c>
      <c r="E699" s="1560"/>
    </row>
    <row r="700" spans="1:5" ht="18.75">
      <c r="A700" s="1554" t="s">
        <v>1662</v>
      </c>
      <c r="B700" s="1577" t="s">
        <v>1996</v>
      </c>
      <c r="C700" s="1559" t="s">
        <v>185</v>
      </c>
      <c r="E700" s="1560"/>
    </row>
    <row r="701" spans="1:5" ht="18.75">
      <c r="A701" s="1554" t="s">
        <v>1663</v>
      </c>
      <c r="B701" s="1577" t="s">
        <v>1997</v>
      </c>
      <c r="C701" s="1559" t="s">
        <v>185</v>
      </c>
      <c r="E701" s="1560"/>
    </row>
    <row r="702" spans="1:5" ht="18.75">
      <c r="A702" s="1554" t="s">
        <v>1664</v>
      </c>
      <c r="B702" s="1577" t="s">
        <v>1998</v>
      </c>
      <c r="C702" s="1559" t="s">
        <v>185</v>
      </c>
      <c r="E702" s="1560"/>
    </row>
    <row r="703" spans="1:5" ht="18.75">
      <c r="A703" s="1554" t="s">
        <v>1665</v>
      </c>
      <c r="B703" s="1577" t="s">
        <v>1999</v>
      </c>
      <c r="C703" s="1559" t="s">
        <v>185</v>
      </c>
      <c r="E703" s="1560"/>
    </row>
    <row r="704" spans="1:5" ht="18.75">
      <c r="A704" s="1554" t="s">
        <v>1666</v>
      </c>
      <c r="B704" s="1577" t="s">
        <v>2000</v>
      </c>
      <c r="C704" s="1559" t="s">
        <v>185</v>
      </c>
      <c r="E704" s="1560"/>
    </row>
    <row r="705" spans="1:5" ht="20.25" thickBot="1">
      <c r="A705" s="1554" t="s">
        <v>1667</v>
      </c>
      <c r="B705" s="1585" t="s">
        <v>2001</v>
      </c>
      <c r="C705" s="1559" t="s">
        <v>185</v>
      </c>
      <c r="E705" s="1560"/>
    </row>
    <row r="706" spans="1:5" ht="18.75">
      <c r="A706" s="1554" t="s">
        <v>1668</v>
      </c>
      <c r="B706" s="1576" t="s">
        <v>2002</v>
      </c>
      <c r="C706" s="1559" t="s">
        <v>185</v>
      </c>
      <c r="E706" s="1560"/>
    </row>
    <row r="707" spans="1:5" ht="18.75">
      <c r="A707" s="1554" t="s">
        <v>1669</v>
      </c>
      <c r="B707" s="1577" t="s">
        <v>2003</v>
      </c>
      <c r="C707" s="1559" t="s">
        <v>185</v>
      </c>
      <c r="E707" s="1560"/>
    </row>
    <row r="708" spans="1:5" ht="18.75">
      <c r="A708" s="1554" t="s">
        <v>1670</v>
      </c>
      <c r="B708" s="1577" t="s">
        <v>2004</v>
      </c>
      <c r="C708" s="1559" t="s">
        <v>185</v>
      </c>
      <c r="E708" s="1560"/>
    </row>
    <row r="709" spans="1:5" ht="18.75">
      <c r="A709" s="1554" t="s">
        <v>1671</v>
      </c>
      <c r="B709" s="1577" t="s">
        <v>2005</v>
      </c>
      <c r="C709" s="1559" t="s">
        <v>185</v>
      </c>
      <c r="E709" s="1560"/>
    </row>
    <row r="710" spans="1:5" ht="20.25" thickBot="1">
      <c r="A710" s="1554" t="s">
        <v>1672</v>
      </c>
      <c r="B710" s="1585" t="s">
        <v>2006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1673</v>
      </c>
    </row>
    <row r="714" spans="1:3" ht="14.25">
      <c r="A714" s="1591"/>
      <c r="B714" s="1592">
        <v>42794</v>
      </c>
      <c r="C714" s="1591" t="s">
        <v>1674</v>
      </c>
    </row>
    <row r="715" spans="1:3" ht="14.25">
      <c r="A715" s="1591"/>
      <c r="B715" s="1592">
        <v>42825</v>
      </c>
      <c r="C715" s="1591" t="s">
        <v>1675</v>
      </c>
    </row>
    <row r="716" spans="1:3" ht="14.25">
      <c r="A716" s="1591"/>
      <c r="B716" s="1592">
        <v>42855</v>
      </c>
      <c r="C716" s="1591" t="s">
        <v>1676</v>
      </c>
    </row>
    <row r="717" spans="1:3" ht="14.25">
      <c r="A717" s="1591"/>
      <c r="B717" s="1592">
        <v>42886</v>
      </c>
      <c r="C717" s="1591" t="s">
        <v>1677</v>
      </c>
    </row>
    <row r="718" spans="1:3" ht="14.25">
      <c r="A718" s="1591"/>
      <c r="B718" s="1592">
        <v>42916</v>
      </c>
      <c r="C718" s="1591" t="s">
        <v>1678</v>
      </c>
    </row>
    <row r="719" spans="1:3" ht="14.25">
      <c r="A719" s="1591"/>
      <c r="B719" s="1592">
        <v>42947</v>
      </c>
      <c r="C719" s="1591" t="s">
        <v>1679</v>
      </c>
    </row>
    <row r="720" spans="1:3" ht="14.25">
      <c r="A720" s="1591"/>
      <c r="B720" s="1592">
        <v>42978</v>
      </c>
      <c r="C720" s="1591" t="s">
        <v>1680</v>
      </c>
    </row>
    <row r="721" spans="1:3" ht="14.25">
      <c r="A721" s="1591"/>
      <c r="B721" s="1592">
        <v>43008</v>
      </c>
      <c r="C721" s="1591" t="s">
        <v>1681</v>
      </c>
    </row>
    <row r="722" spans="1:3" ht="14.25">
      <c r="A722" s="1591"/>
      <c r="B722" s="1592">
        <v>43039</v>
      </c>
      <c r="C722" s="1591" t="s">
        <v>1682</v>
      </c>
    </row>
    <row r="723" spans="1:3" ht="14.25">
      <c r="A723" s="1591"/>
      <c r="B723" s="1592">
        <v>43069</v>
      </c>
      <c r="C723" s="1591" t="s">
        <v>1683</v>
      </c>
    </row>
    <row r="724" spans="1:3" ht="14.25">
      <c r="A724" s="1591"/>
      <c r="B724" s="1592">
        <v>43100</v>
      </c>
      <c r="C724" s="1591" t="s">
        <v>1684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2061</v>
      </c>
      <c r="I2" s="61"/>
    </row>
    <row r="3" spans="1:9" ht="12.75">
      <c r="A3" s="61" t="s">
        <v>727</v>
      </c>
      <c r="B3" s="61" t="s">
        <v>2059</v>
      </c>
      <c r="I3" s="61"/>
    </row>
    <row r="4" spans="1:9" ht="15.75">
      <c r="A4" s="61" t="s">
        <v>728</v>
      </c>
      <c r="B4" s="61" t="s">
        <v>1278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5">
        <f>$B$7</f>
        <v>0</v>
      </c>
      <c r="J14" s="1806"/>
      <c r="K14" s="180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1279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8">
        <f>$B$12</f>
        <v>0</v>
      </c>
      <c r="J19" s="1839"/>
      <c r="K19" s="1840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744" t="s">
        <v>2056</v>
      </c>
      <c r="M23" s="1745"/>
      <c r="N23" s="1745"/>
      <c r="O23" s="1746"/>
      <c r="P23" s="1753" t="s">
        <v>2057</v>
      </c>
      <c r="Q23" s="1754"/>
      <c r="R23" s="1754"/>
      <c r="S23" s="175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3" t="s">
        <v>762</v>
      </c>
      <c r="K30" s="177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9" t="s">
        <v>765</v>
      </c>
      <c r="K33" s="177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1" t="s">
        <v>198</v>
      </c>
      <c r="K39" s="177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2" t="s">
        <v>203</v>
      </c>
      <c r="K47" s="1783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9" t="s">
        <v>204</v>
      </c>
      <c r="K48" s="177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0" t="s">
        <v>278</v>
      </c>
      <c r="K66" s="178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0" t="s">
        <v>740</v>
      </c>
      <c r="K70" s="178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0" t="s">
        <v>223</v>
      </c>
      <c r="K76" s="178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0" t="s">
        <v>225</v>
      </c>
      <c r="K79" s="1781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6" t="s">
        <v>226</v>
      </c>
      <c r="K80" s="1787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6" t="s">
        <v>227</v>
      </c>
      <c r="K81" s="1787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6" t="s">
        <v>1689</v>
      </c>
      <c r="K82" s="1787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0" t="s">
        <v>228</v>
      </c>
      <c r="K83" s="178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2023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2055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1686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0" t="s">
        <v>240</v>
      </c>
      <c r="K99" s="1781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0" t="s">
        <v>241</v>
      </c>
      <c r="K100" s="1781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0" t="s">
        <v>242</v>
      </c>
      <c r="K101" s="1781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0" t="s">
        <v>243</v>
      </c>
      <c r="K102" s="178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0" t="s">
        <v>1690</v>
      </c>
      <c r="K109" s="178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0" t="s">
        <v>1687</v>
      </c>
      <c r="K113" s="1781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0" t="s">
        <v>1688</v>
      </c>
      <c r="K114" s="1781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6" t="s">
        <v>253</v>
      </c>
      <c r="K115" s="1787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0" t="s">
        <v>279</v>
      </c>
      <c r="K116" s="178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4" t="s">
        <v>254</v>
      </c>
      <c r="K119" s="1785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4" t="s">
        <v>255</v>
      </c>
      <c r="K120" s="178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4" t="s">
        <v>641</v>
      </c>
      <c r="K128" s="178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4" t="s">
        <v>703</v>
      </c>
      <c r="K131" s="1785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0" t="s">
        <v>704</v>
      </c>
      <c r="K132" s="178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934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0" t="s">
        <v>712</v>
      </c>
      <c r="K141" s="179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0" t="s">
        <v>712</v>
      </c>
      <c r="K142" s="179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2017-10-05T12:58:26Z</cp:lastPrinted>
  <dcterms:created xsi:type="dcterms:W3CDTF">1997-12-10T11:54:07Z</dcterms:created>
  <dcterms:modified xsi:type="dcterms:W3CDTF">2017-12-07T14:07:58Z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